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5600" windowHeight="7980" tabRatio="809"/>
  </bookViews>
  <sheets>
    <sheet name="5 класс (нем)" sheetId="8" r:id="rId1"/>
    <sheet name="6 класс (нем)" sheetId="20" r:id="rId2"/>
    <sheet name="2 класс" sheetId="13" r:id="rId3"/>
    <sheet name="3 класс" sheetId="14" r:id="rId4"/>
    <sheet name="4 класс" sheetId="19" r:id="rId5"/>
    <sheet name="6 класс " sheetId="10" r:id="rId6"/>
    <sheet name="8 класс" sheetId="5" r:id="rId7"/>
    <sheet name="9 класс" sheetId="2" r:id="rId8"/>
    <sheet name="10 класс " sheetId="12" r:id="rId9"/>
  </sheets>
  <calcPr calcId="124519"/>
</workbook>
</file>

<file path=xl/calcChain.xml><?xml version="1.0" encoding="utf-8"?>
<calcChain xmlns="http://schemas.openxmlformats.org/spreadsheetml/2006/main">
  <c r="G25" i="8"/>
  <c r="F25"/>
  <c r="H20" i="14"/>
  <c r="G20"/>
  <c r="D32" i="19"/>
  <c r="F32"/>
  <c r="C19" i="14"/>
  <c r="D19"/>
  <c r="F19"/>
  <c r="E19"/>
  <c r="F20"/>
  <c r="F21"/>
  <c r="G16" i="13"/>
  <c r="C24" i="8" l="1"/>
  <c r="E17" i="10"/>
  <c r="E18"/>
  <c r="E19"/>
  <c r="E20"/>
  <c r="E21"/>
  <c r="E22"/>
  <c r="E23"/>
  <c r="E24"/>
  <c r="H18" i="20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F21" s="1"/>
  <c r="E15"/>
  <c r="E21" s="1"/>
  <c r="D15"/>
  <c r="D21" s="1"/>
  <c r="C15"/>
  <c r="C21" s="1"/>
  <c r="H14"/>
  <c r="G14"/>
  <c r="F14"/>
  <c r="E14"/>
  <c r="D14"/>
  <c r="C14"/>
  <c r="H21" l="1"/>
  <c r="G21"/>
  <c r="C19"/>
  <c r="E19"/>
  <c r="G19"/>
  <c r="C20"/>
  <c r="E20"/>
  <c r="G20"/>
  <c r="D19"/>
  <c r="F19"/>
  <c r="H19"/>
  <c r="D20"/>
  <c r="F20"/>
  <c r="H20"/>
  <c r="H29" i="19"/>
  <c r="G29"/>
  <c r="F29"/>
  <c r="E29"/>
  <c r="D29"/>
  <c r="C29"/>
  <c r="H28"/>
  <c r="G28"/>
  <c r="F28"/>
  <c r="E28"/>
  <c r="D28"/>
  <c r="C28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32" l="1"/>
  <c r="G32"/>
  <c r="C32"/>
  <c r="E32"/>
  <c r="D30"/>
  <c r="F30"/>
  <c r="H30"/>
  <c r="D31"/>
  <c r="F31"/>
  <c r="H31"/>
  <c r="C30"/>
  <c r="E30"/>
  <c r="G30"/>
  <c r="C31"/>
  <c r="E31"/>
  <c r="G31"/>
  <c r="D21" i="10"/>
  <c r="F21"/>
  <c r="G21"/>
  <c r="H21"/>
  <c r="C21"/>
  <c r="E22" i="5"/>
  <c r="C23"/>
  <c r="E23"/>
  <c r="F23"/>
  <c r="G23"/>
  <c r="H23"/>
  <c r="D23"/>
  <c r="F18" i="12" l="1"/>
  <c r="H18" i="14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G20" i="13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F16"/>
  <c r="E16"/>
  <c r="D16"/>
  <c r="C16"/>
  <c r="F21" i="12"/>
  <c r="E21"/>
  <c r="D21"/>
  <c r="C21"/>
  <c r="F20"/>
  <c r="E20"/>
  <c r="D20"/>
  <c r="C20"/>
  <c r="F19"/>
  <c r="E19"/>
  <c r="D19"/>
  <c r="C19"/>
  <c r="E18"/>
  <c r="D18"/>
  <c r="C18"/>
  <c r="F17"/>
  <c r="E17"/>
  <c r="D17"/>
  <c r="C17"/>
  <c r="H20" i="10"/>
  <c r="G20"/>
  <c r="F20"/>
  <c r="D20"/>
  <c r="C20"/>
  <c r="H19"/>
  <c r="G19"/>
  <c r="F19"/>
  <c r="D19"/>
  <c r="C19"/>
  <c r="H18"/>
  <c r="G18"/>
  <c r="F18"/>
  <c r="F24" s="1"/>
  <c r="D18"/>
  <c r="D24" s="1"/>
  <c r="C18"/>
  <c r="H17"/>
  <c r="G17"/>
  <c r="F17"/>
  <c r="D17"/>
  <c r="C17"/>
  <c r="E19" i="5"/>
  <c r="G23" i="8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D19" i="5"/>
  <c r="F19"/>
  <c r="G19"/>
  <c r="H19"/>
  <c r="C19"/>
  <c r="H22"/>
  <c r="G22"/>
  <c r="F22"/>
  <c r="D22"/>
  <c r="C22"/>
  <c r="H21"/>
  <c r="G21"/>
  <c r="F21"/>
  <c r="E21"/>
  <c r="D21"/>
  <c r="C21"/>
  <c r="H20"/>
  <c r="G20"/>
  <c r="F20"/>
  <c r="E20"/>
  <c r="D20"/>
  <c r="C20"/>
  <c r="C17" i="2"/>
  <c r="C16"/>
  <c r="C15"/>
  <c r="C14"/>
  <c r="C13"/>
  <c r="F13"/>
  <c r="G13"/>
  <c r="H13"/>
  <c r="F14"/>
  <c r="G14"/>
  <c r="H14"/>
  <c r="F15"/>
  <c r="G15"/>
  <c r="H15"/>
  <c r="F16"/>
  <c r="G16"/>
  <c r="H16"/>
  <c r="F17"/>
  <c r="G17"/>
  <c r="H17"/>
  <c r="D13"/>
  <c r="D14"/>
  <c r="D15"/>
  <c r="D16"/>
  <c r="D17"/>
  <c r="E17"/>
  <c r="E16"/>
  <c r="E15"/>
  <c r="E14"/>
  <c r="E13"/>
  <c r="F26" i="8" l="1"/>
  <c r="G26"/>
  <c r="G24" i="10"/>
  <c r="H24"/>
  <c r="H19" i="14"/>
  <c r="H21"/>
  <c r="G21"/>
  <c r="C21"/>
  <c r="D21"/>
  <c r="E21"/>
  <c r="E19" i="2"/>
  <c r="E26" i="8"/>
  <c r="D26"/>
  <c r="D26" i="5"/>
  <c r="D25"/>
  <c r="D24"/>
  <c r="F26"/>
  <c r="F25"/>
  <c r="H26"/>
  <c r="H25"/>
  <c r="C25"/>
  <c r="C24"/>
  <c r="E26"/>
  <c r="E25"/>
  <c r="E24"/>
  <c r="G26"/>
  <c r="G25"/>
  <c r="G24"/>
  <c r="D23" i="10"/>
  <c r="D22"/>
  <c r="F23"/>
  <c r="F22"/>
  <c r="H23"/>
  <c r="H22"/>
  <c r="D23" i="12"/>
  <c r="D23" i="13"/>
  <c r="D22"/>
  <c r="F23"/>
  <c r="F22"/>
  <c r="F21"/>
  <c r="C23" i="10"/>
  <c r="C22"/>
  <c r="G23"/>
  <c r="G22"/>
  <c r="C24" i="12"/>
  <c r="C23"/>
  <c r="C22"/>
  <c r="E24"/>
  <c r="E23"/>
  <c r="E22"/>
  <c r="C22" i="13"/>
  <c r="C21"/>
  <c r="E23"/>
  <c r="E22"/>
  <c r="E21"/>
  <c r="G22"/>
  <c r="G21"/>
  <c r="F23" i="12"/>
  <c r="F22"/>
  <c r="H19" i="2"/>
  <c r="F19"/>
  <c r="D19"/>
  <c r="G19"/>
  <c r="H24" i="5"/>
  <c r="F24"/>
  <c r="E20" i="2"/>
  <c r="H20"/>
  <c r="D25" i="8"/>
  <c r="C23" i="13"/>
  <c r="G23"/>
  <c r="F24" i="12"/>
  <c r="D20" i="2"/>
  <c r="G20"/>
  <c r="C19"/>
  <c r="C20"/>
  <c r="C26" i="8"/>
  <c r="C25"/>
  <c r="E25"/>
  <c r="D24" i="12"/>
  <c r="F20" i="2"/>
  <c r="E20" i="14"/>
  <c r="D20"/>
  <c r="G19"/>
  <c r="C20"/>
  <c r="D21" i="13"/>
  <c r="D22" i="12"/>
  <c r="D18" i="2"/>
  <c r="G18"/>
  <c r="H18"/>
  <c r="F18"/>
  <c r="E18"/>
  <c r="C18"/>
  <c r="C24" i="10"/>
  <c r="C26" i="5"/>
  <c r="E24" i="8"/>
  <c r="G24"/>
  <c r="F24"/>
  <c r="D24"/>
</calcChain>
</file>

<file path=xl/sharedStrings.xml><?xml version="1.0" encoding="utf-8"?>
<sst xmlns="http://schemas.openxmlformats.org/spreadsheetml/2006/main" count="250" uniqueCount="143">
  <si>
    <t>1 четверть</t>
  </si>
  <si>
    <t>2 четверть</t>
  </si>
  <si>
    <t>3 четверть</t>
  </si>
  <si>
    <t>4 четверть</t>
  </si>
  <si>
    <t>год</t>
  </si>
  <si>
    <t xml:space="preserve"> "5"</t>
  </si>
  <si>
    <t xml:space="preserve"> "4"</t>
  </si>
  <si>
    <t xml:space="preserve"> "3"</t>
  </si>
  <si>
    <t xml:space="preserve"> "2"</t>
  </si>
  <si>
    <t>2015-2016</t>
  </si>
  <si>
    <t>Остапенко Павел</t>
  </si>
  <si>
    <t>Подтуркина Кристина</t>
  </si>
  <si>
    <t>Николенко Данил</t>
  </si>
  <si>
    <t>Мустафаева Гульсум</t>
  </si>
  <si>
    <t>Перетягин Алексей</t>
  </si>
  <si>
    <t>Черняховский Леонид</t>
  </si>
  <si>
    <t>Чумаченко Давид</t>
  </si>
  <si>
    <t>Шкуро Дарья</t>
  </si>
  <si>
    <t>Якубова Гульнара</t>
  </si>
  <si>
    <t>Щербаненко Анастасия</t>
  </si>
  <si>
    <t>Бойко Вероника</t>
  </si>
  <si>
    <t>Бородина Елизавета</t>
  </si>
  <si>
    <t>Быковский Валерий</t>
  </si>
  <si>
    <t>Гаврилова Алина</t>
  </si>
  <si>
    <t>Иващенко Ангелина</t>
  </si>
  <si>
    <t>Иващенко Андрей</t>
  </si>
  <si>
    <t>Карталов Сергей</t>
  </si>
  <si>
    <t>Кравченко Карина</t>
  </si>
  <si>
    <t>Лапкина Анастасия</t>
  </si>
  <si>
    <t>Ольшевская Диана</t>
  </si>
  <si>
    <t>Русанова Александра</t>
  </si>
  <si>
    <t>Самарцева Ирина</t>
  </si>
  <si>
    <t>Шаповалов Дмитрий</t>
  </si>
  <si>
    <t>Шкеред Андрей</t>
  </si>
  <si>
    <t>Солдатов Павел</t>
  </si>
  <si>
    <t>Ильясова Арзы</t>
  </si>
  <si>
    <t>Кулиева Диана</t>
  </si>
  <si>
    <t>Лесь Любовь</t>
  </si>
  <si>
    <t>Московская Анна</t>
  </si>
  <si>
    <t>Мурзин Тимур</t>
  </si>
  <si>
    <t>Нагорный Иван</t>
  </si>
  <si>
    <t>Николенко Егор</t>
  </si>
  <si>
    <t>Осинкина Диана</t>
  </si>
  <si>
    <t>Саттарова Эвелина</t>
  </si>
  <si>
    <t>Телятникова Анастасия</t>
  </si>
  <si>
    <t>Цуканова Александра</t>
  </si>
  <si>
    <t>Чернявский Денис</t>
  </si>
  <si>
    <t>Черкашин Вадим</t>
  </si>
  <si>
    <t>Четверикова Антонина</t>
  </si>
  <si>
    <t>Шагинова Виктория</t>
  </si>
  <si>
    <t>Архипов Кирилл</t>
  </si>
  <si>
    <t>Бабич Даниил</t>
  </si>
  <si>
    <t>Баклагова Кристина</t>
  </si>
  <si>
    <t>Бариева Сабина</t>
  </si>
  <si>
    <t>Баркова Виктория</t>
  </si>
  <si>
    <t>Вейбер Родион</t>
  </si>
  <si>
    <t>Георгиева Ольга</t>
  </si>
  <si>
    <t>Гетьман Владислав</t>
  </si>
  <si>
    <t>Гусейнов Владимир</t>
  </si>
  <si>
    <t>Довгань Илья</t>
  </si>
  <si>
    <t>Дронов Егор</t>
  </si>
  <si>
    <t>Жибер Аким</t>
  </si>
  <si>
    <t>Зубцова Дарья</t>
  </si>
  <si>
    <t>Козлов Сергей</t>
  </si>
  <si>
    <t>Круглова Дарья</t>
  </si>
  <si>
    <t>Ломакин Дмитрий</t>
  </si>
  <si>
    <t>Ломакина Оксана</t>
  </si>
  <si>
    <t>Ломахов Семён</t>
  </si>
  <si>
    <t>Масякин Степан</t>
  </si>
  <si>
    <t>Мустафаева Эльзара</t>
  </si>
  <si>
    <t>Павлютин Игорь</t>
  </si>
  <si>
    <t>Самусев Евгений</t>
  </si>
  <si>
    <t>Тупиков Владимир</t>
  </si>
  <si>
    <t>Бородина Дарья</t>
  </si>
  <si>
    <t>Викулов Никита</t>
  </si>
  <si>
    <t>Дронова Анна</t>
  </si>
  <si>
    <t>Зайтулаева Фение</t>
  </si>
  <si>
    <t>Зеленский Евгений</t>
  </si>
  <si>
    <t>Коваленко Александр</t>
  </si>
  <si>
    <t>Костенко Артур</t>
  </si>
  <si>
    <t>Кулиев Дилявер</t>
  </si>
  <si>
    <t>Курский Андрей</t>
  </si>
  <si>
    <t>Мустафаев Эльдар</t>
  </si>
  <si>
    <t>Росинский Денис</t>
  </si>
  <si>
    <t>Саттарова Мерьем</t>
  </si>
  <si>
    <t>Таранец Татьяна</t>
  </si>
  <si>
    <t>Якубова Эльмаз</t>
  </si>
  <si>
    <t>1 полугодие</t>
  </si>
  <si>
    <t>2 полугодие</t>
  </si>
  <si>
    <t>Георгиев Дмитрий</t>
  </si>
  <si>
    <t>Захарченко Никита</t>
  </si>
  <si>
    <t>Басырова Арзы</t>
  </si>
  <si>
    <t>Большаков Сергей</t>
  </si>
  <si>
    <t>Керимова Мавиле</t>
  </si>
  <si>
    <t>Малыхин Алексей</t>
  </si>
  <si>
    <t>Малярчук Ольга</t>
  </si>
  <si>
    <t>Мочалин Владислав</t>
  </si>
  <si>
    <t>Осинкина Надежда</t>
  </si>
  <si>
    <t>Перфильева Анна</t>
  </si>
  <si>
    <t>Радченко Фёдор</t>
  </si>
  <si>
    <t>Русанова Анастасия</t>
  </si>
  <si>
    <t>Самарцев Сергей</t>
  </si>
  <si>
    <t>Таранец Андрей</t>
  </si>
  <si>
    <t>Шкрабалюк Елизавета</t>
  </si>
  <si>
    <t>Булах Екатерина</t>
  </si>
  <si>
    <t>Власюк Никита</t>
  </si>
  <si>
    <t>Евтухова Виктория</t>
  </si>
  <si>
    <t>Евтухова Диана</t>
  </si>
  <si>
    <t>Зеленский Михаил</t>
  </si>
  <si>
    <t>Кавламетов Эрпан</t>
  </si>
  <si>
    <t>Керимов Эмин</t>
  </si>
  <si>
    <t>Конвисар Александра</t>
  </si>
  <si>
    <t>Корняева Тамара</t>
  </si>
  <si>
    <t>Косенко Андрей</t>
  </si>
  <si>
    <t>Краплин Роман</t>
  </si>
  <si>
    <t>Бахтин Алексей</t>
  </si>
  <si>
    <t>Богатырева Мария</t>
  </si>
  <si>
    <t>Большакова Елена</t>
  </si>
  <si>
    <t>Данилюк Диана</t>
  </si>
  <si>
    <t>Долимаева Юлия</t>
  </si>
  <si>
    <t>Друк Владимир</t>
  </si>
  <si>
    <t>Жуйкова Ольга</t>
  </si>
  <si>
    <t>Захарченко Данил</t>
  </si>
  <si>
    <t>Камынина Екатерина</t>
  </si>
  <si>
    <t>Келямов Керим</t>
  </si>
  <si>
    <t>Керимов Риан</t>
  </si>
  <si>
    <t>Кодряну Максим</t>
  </si>
  <si>
    <t>Колесников Николай</t>
  </si>
  <si>
    <t>Кузьменко Анастасия</t>
  </si>
  <si>
    <t>Мустафин Валерий</t>
  </si>
  <si>
    <t>Николенко Никита</t>
  </si>
  <si>
    <t>Павлютин Дмитрий</t>
  </si>
  <si>
    <t>Ручков Эрнест</t>
  </si>
  <si>
    <t>Тимохин Кирилл</t>
  </si>
  <si>
    <t>Третьяк Вячеслав</t>
  </si>
  <si>
    <t>Черкашин Никита</t>
  </si>
  <si>
    <t>Четверикова Яна</t>
  </si>
  <si>
    <t>Степень обученности, %</t>
  </si>
  <si>
    <t>Шарипов Махсуджон</t>
  </si>
  <si>
    <t>Средний балл</t>
  </si>
  <si>
    <t>Успеваемость, %</t>
  </si>
  <si>
    <t>Качество знаний, %</t>
  </si>
  <si>
    <t>выбыл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</si>
</sst>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9]General"/>
    <numFmt numFmtId="166" formatCode="0.0%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5" fillId="0" borderId="0"/>
    <xf numFmtId="0" fontId="4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7" fillId="2" borderId="1" xfId="2" applyNumberFormat="1" applyFont="1" applyFill="1" applyBorder="1" applyAlignment="1">
      <alignment horizontal="center" vertical="center"/>
    </xf>
    <xf numFmtId="0" fontId="6" fillId="0" borderId="0" xfId="0" applyFont="1"/>
    <xf numFmtId="165" fontId="6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2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10" fontId="7" fillId="2" borderId="1" xfId="3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/>
    <xf numFmtId="0" fontId="7" fillId="2" borderId="1" xfId="2" applyFont="1" applyFill="1" applyBorder="1" applyAlignment="1">
      <alignment horizontal="center" vertical="center"/>
    </xf>
    <xf numFmtId="9" fontId="7" fillId="2" borderId="1" xfId="4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/>
    </xf>
    <xf numFmtId="0" fontId="7" fillId="3" borderId="0" xfId="0" applyFont="1" applyFill="1"/>
    <xf numFmtId="164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164" fontId="7" fillId="3" borderId="1" xfId="0" applyNumberFormat="1" applyFont="1" applyFill="1" applyBorder="1"/>
    <xf numFmtId="164" fontId="7" fillId="3" borderId="0" xfId="0" applyNumberFormat="1" applyFont="1" applyFill="1"/>
  </cellXfs>
  <cellStyles count="5">
    <cellStyle name="Excel Built-in Normal" xfId="1"/>
    <cellStyle name="Обычный" xfId="0" builtinId="0"/>
    <cellStyle name="Обычный 2" xfId="2"/>
    <cellStyle name="Процентный" xfId="3" builtinId="5"/>
    <cellStyle name="Процент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'5 класс (нем)'!$C$2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'5 класс (нем)'!$B$3:$B$18</c:f>
              <c:strCache>
                <c:ptCount val="16"/>
                <c:pt idx="0">
                  <c:v>Бойко Вероника</c:v>
                </c:pt>
                <c:pt idx="1">
                  <c:v>Бородина Елизавета</c:v>
                </c:pt>
                <c:pt idx="2">
                  <c:v>Быковский Валерий</c:v>
                </c:pt>
                <c:pt idx="3">
                  <c:v>Гаврилова Алина</c:v>
                </c:pt>
                <c:pt idx="4">
                  <c:v>Захарченко Никита</c:v>
                </c:pt>
                <c:pt idx="5">
                  <c:v>Иващенко Ангелина</c:v>
                </c:pt>
                <c:pt idx="6">
                  <c:v>Иващенко Андрей</c:v>
                </c:pt>
                <c:pt idx="7">
                  <c:v>Карталов Сергей</c:v>
                </c:pt>
                <c:pt idx="8">
                  <c:v>Кравченко Карина</c:v>
                </c:pt>
                <c:pt idx="9">
                  <c:v>Лапкина Анастасия</c:v>
                </c:pt>
                <c:pt idx="10">
                  <c:v>Ольшевская Диана</c:v>
                </c:pt>
                <c:pt idx="11">
                  <c:v>Русанова Александра</c:v>
                </c:pt>
                <c:pt idx="12">
                  <c:v>Самарцева Ирина</c:v>
                </c:pt>
                <c:pt idx="13">
                  <c:v>Солдатов Павел</c:v>
                </c:pt>
                <c:pt idx="14">
                  <c:v>Шаповалов Дмитрий</c:v>
                </c:pt>
                <c:pt idx="15">
                  <c:v>Шкеред Андрей</c:v>
                </c:pt>
              </c:strCache>
            </c:strRef>
          </c:cat>
          <c:val>
            <c:numRef>
              <c:f>'5 класс (нем)'!$C$3:$C$18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</c:ser>
        <c:ser>
          <c:idx val="1"/>
          <c:order val="1"/>
          <c:tx>
            <c:strRef>
              <c:f>'5 класс (нем)'!$D$2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'5 класс (нем)'!$B$3:$B$18</c:f>
              <c:strCache>
                <c:ptCount val="16"/>
                <c:pt idx="0">
                  <c:v>Бойко Вероника</c:v>
                </c:pt>
                <c:pt idx="1">
                  <c:v>Бородина Елизавета</c:v>
                </c:pt>
                <c:pt idx="2">
                  <c:v>Быковский Валерий</c:v>
                </c:pt>
                <c:pt idx="3">
                  <c:v>Гаврилова Алина</c:v>
                </c:pt>
                <c:pt idx="4">
                  <c:v>Захарченко Никита</c:v>
                </c:pt>
                <c:pt idx="5">
                  <c:v>Иващенко Ангелина</c:v>
                </c:pt>
                <c:pt idx="6">
                  <c:v>Иващенко Андрей</c:v>
                </c:pt>
                <c:pt idx="7">
                  <c:v>Карталов Сергей</c:v>
                </c:pt>
                <c:pt idx="8">
                  <c:v>Кравченко Карина</c:v>
                </c:pt>
                <c:pt idx="9">
                  <c:v>Лапкина Анастасия</c:v>
                </c:pt>
                <c:pt idx="10">
                  <c:v>Ольшевская Диана</c:v>
                </c:pt>
                <c:pt idx="11">
                  <c:v>Русанова Александра</c:v>
                </c:pt>
                <c:pt idx="12">
                  <c:v>Самарцева Ирина</c:v>
                </c:pt>
                <c:pt idx="13">
                  <c:v>Солдатов Павел</c:v>
                </c:pt>
                <c:pt idx="14">
                  <c:v>Шаповалов Дмитрий</c:v>
                </c:pt>
                <c:pt idx="15">
                  <c:v>Шкеред Андрей</c:v>
                </c:pt>
              </c:strCache>
            </c:strRef>
          </c:cat>
          <c:val>
            <c:numRef>
              <c:f>'5 класс (нем)'!$D$3:$D$18</c:f>
              <c:numCache>
                <c:formatCode>[$-419]General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 formatCode="General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ser>
          <c:idx val="2"/>
          <c:order val="2"/>
          <c:tx>
            <c:strRef>
              <c:f>'5 класс (нем)'!$E$2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'5 класс (нем)'!$B$3:$B$18</c:f>
              <c:strCache>
                <c:ptCount val="16"/>
                <c:pt idx="0">
                  <c:v>Бойко Вероника</c:v>
                </c:pt>
                <c:pt idx="1">
                  <c:v>Бородина Елизавета</c:v>
                </c:pt>
                <c:pt idx="2">
                  <c:v>Быковский Валерий</c:v>
                </c:pt>
                <c:pt idx="3">
                  <c:v>Гаврилова Алина</c:v>
                </c:pt>
                <c:pt idx="4">
                  <c:v>Захарченко Никита</c:v>
                </c:pt>
                <c:pt idx="5">
                  <c:v>Иващенко Ангелина</c:v>
                </c:pt>
                <c:pt idx="6">
                  <c:v>Иващенко Андрей</c:v>
                </c:pt>
                <c:pt idx="7">
                  <c:v>Карталов Сергей</c:v>
                </c:pt>
                <c:pt idx="8">
                  <c:v>Кравченко Карина</c:v>
                </c:pt>
                <c:pt idx="9">
                  <c:v>Лапкина Анастасия</c:v>
                </c:pt>
                <c:pt idx="10">
                  <c:v>Ольшевская Диана</c:v>
                </c:pt>
                <c:pt idx="11">
                  <c:v>Русанова Александра</c:v>
                </c:pt>
                <c:pt idx="12">
                  <c:v>Самарцева Ирина</c:v>
                </c:pt>
                <c:pt idx="13">
                  <c:v>Солдатов Павел</c:v>
                </c:pt>
                <c:pt idx="14">
                  <c:v>Шаповалов Дмитрий</c:v>
                </c:pt>
                <c:pt idx="15">
                  <c:v>Шкеред Андрей</c:v>
                </c:pt>
              </c:strCache>
            </c:strRef>
          </c:cat>
          <c:val>
            <c:numRef>
              <c:f>'5 класс (нем)'!$E$3:$E$18</c:f>
              <c:numCache>
                <c:formatCode>[$-419]General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 formatCode="General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</c:ser>
        <c:ser>
          <c:idx val="3"/>
          <c:order val="3"/>
          <c:tx>
            <c:strRef>
              <c:f>'5 класс (нем)'!$F$2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'5 класс (нем)'!$B$3:$B$18</c:f>
              <c:strCache>
                <c:ptCount val="16"/>
                <c:pt idx="0">
                  <c:v>Бойко Вероника</c:v>
                </c:pt>
                <c:pt idx="1">
                  <c:v>Бородина Елизавета</c:v>
                </c:pt>
                <c:pt idx="2">
                  <c:v>Быковский Валерий</c:v>
                </c:pt>
                <c:pt idx="3">
                  <c:v>Гаврилова Алина</c:v>
                </c:pt>
                <c:pt idx="4">
                  <c:v>Захарченко Никита</c:v>
                </c:pt>
                <c:pt idx="5">
                  <c:v>Иващенко Ангелина</c:v>
                </c:pt>
                <c:pt idx="6">
                  <c:v>Иващенко Андрей</c:v>
                </c:pt>
                <c:pt idx="7">
                  <c:v>Карталов Сергей</c:v>
                </c:pt>
                <c:pt idx="8">
                  <c:v>Кравченко Карина</c:v>
                </c:pt>
                <c:pt idx="9">
                  <c:v>Лапкина Анастасия</c:v>
                </c:pt>
                <c:pt idx="10">
                  <c:v>Ольшевская Диана</c:v>
                </c:pt>
                <c:pt idx="11">
                  <c:v>Русанова Александра</c:v>
                </c:pt>
                <c:pt idx="12">
                  <c:v>Самарцева Ирина</c:v>
                </c:pt>
                <c:pt idx="13">
                  <c:v>Солдатов Павел</c:v>
                </c:pt>
                <c:pt idx="14">
                  <c:v>Шаповалов Дмитрий</c:v>
                </c:pt>
                <c:pt idx="15">
                  <c:v>Шкеред Андрей</c:v>
                </c:pt>
              </c:strCache>
            </c:strRef>
          </c:cat>
          <c:val>
            <c:numRef>
              <c:f>'5 класс (нем)'!$F$3:$F$18</c:f>
              <c:numCache>
                <c:formatCode>[$-419]General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 formatCode="General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ser>
          <c:idx val="4"/>
          <c:order val="4"/>
          <c:tx>
            <c:strRef>
              <c:f>'5 класс (нем)'!$G$2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'5 класс (нем)'!$B$3:$B$18</c:f>
              <c:strCache>
                <c:ptCount val="16"/>
                <c:pt idx="0">
                  <c:v>Бойко Вероника</c:v>
                </c:pt>
                <c:pt idx="1">
                  <c:v>Бородина Елизавета</c:v>
                </c:pt>
                <c:pt idx="2">
                  <c:v>Быковский Валерий</c:v>
                </c:pt>
                <c:pt idx="3">
                  <c:v>Гаврилова Алина</c:v>
                </c:pt>
                <c:pt idx="4">
                  <c:v>Захарченко Никита</c:v>
                </c:pt>
                <c:pt idx="5">
                  <c:v>Иващенко Ангелина</c:v>
                </c:pt>
                <c:pt idx="6">
                  <c:v>Иващенко Андрей</c:v>
                </c:pt>
                <c:pt idx="7">
                  <c:v>Карталов Сергей</c:v>
                </c:pt>
                <c:pt idx="8">
                  <c:v>Кравченко Карина</c:v>
                </c:pt>
                <c:pt idx="9">
                  <c:v>Лапкина Анастасия</c:v>
                </c:pt>
                <c:pt idx="10">
                  <c:v>Ольшевская Диана</c:v>
                </c:pt>
                <c:pt idx="11">
                  <c:v>Русанова Александра</c:v>
                </c:pt>
                <c:pt idx="12">
                  <c:v>Самарцева Ирина</c:v>
                </c:pt>
                <c:pt idx="13">
                  <c:v>Солдатов Павел</c:v>
                </c:pt>
                <c:pt idx="14">
                  <c:v>Шаповалов Дмитрий</c:v>
                </c:pt>
                <c:pt idx="15">
                  <c:v>Шкеред Андрей</c:v>
                </c:pt>
              </c:strCache>
            </c:strRef>
          </c:cat>
          <c:val>
            <c:numRef>
              <c:f>'5 класс (нем)'!$G$3:$G$18</c:f>
              <c:numCache>
                <c:formatCode>[$-419]General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 formatCode="General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shape val="box"/>
        <c:axId val="73812608"/>
        <c:axId val="73826688"/>
        <c:axId val="0"/>
      </c:bar3DChart>
      <c:catAx>
        <c:axId val="73812608"/>
        <c:scaling>
          <c:orientation val="minMax"/>
        </c:scaling>
        <c:axPos val="b"/>
        <c:tickLblPos val="nextTo"/>
        <c:crossAx val="73826688"/>
        <c:crosses val="autoZero"/>
        <c:auto val="1"/>
        <c:lblAlgn val="ctr"/>
        <c:lblOffset val="100"/>
      </c:catAx>
      <c:valAx>
        <c:axId val="73826688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73812608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'6 класс (нем)'!$C$1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(нем)'!$C$2:$C$13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'6 класс (нем)'!$D$1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(нем)'!$D$2:$D$13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er>
          <c:idx val="2"/>
          <c:order val="2"/>
          <c:tx>
            <c:strRef>
              <c:f>'6 класс (нем)'!$E$1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(нем)'!$E$2:$E$13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er>
          <c:idx val="3"/>
          <c:order val="3"/>
          <c:tx>
            <c:strRef>
              <c:f>'6 класс (нем)'!$F$1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(нем)'!$F$2:$F$13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er>
          <c:idx val="4"/>
          <c:order val="4"/>
          <c:tx>
            <c:strRef>
              <c:f>'6 класс (нем)'!$G$1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(нем)'!$G$2:$G$13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5"/>
          <c:order val="5"/>
          <c:tx>
            <c:strRef>
              <c:f>'6 класс (нем)'!$H$1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'6 класс (нем)'!$B$2:$B$13</c:f>
              <c:strCache>
                <c:ptCount val="12"/>
                <c:pt idx="0">
                  <c:v>Вейбер Родион</c:v>
                </c:pt>
                <c:pt idx="1">
                  <c:v>Козлов Сергей</c:v>
                </c:pt>
                <c:pt idx="2">
                  <c:v>Круглова Дарья</c:v>
                </c:pt>
                <c:pt idx="3">
                  <c:v>Ломакин Дмитрий</c:v>
                </c:pt>
                <c:pt idx="4">
                  <c:v>Ломакина Оксана</c:v>
                </c:pt>
                <c:pt idx="5">
                  <c:v>Ломахов Семён</c:v>
                </c:pt>
                <c:pt idx="6">
                  <c:v>Масякин Степан</c:v>
                </c:pt>
                <c:pt idx="7">
                  <c:v>Мустафаева Эльзара</c:v>
                </c:pt>
                <c:pt idx="8">
                  <c:v>Павлютин Игорь</c:v>
                </c:pt>
                <c:pt idx="9">
                  <c:v>Самусев Евгений</c:v>
                </c:pt>
                <c:pt idx="10">
                  <c:v>Тупиков Владимир</c:v>
                </c:pt>
                <c:pt idx="11">
                  <c:v>Шарипов Махсуджон</c:v>
                </c:pt>
              </c:strCache>
            </c:strRef>
          </c:cat>
          <c:val>
            <c:numRef>
              <c:f>'6 класс (нем)'!$H$2:$H$13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hape val="box"/>
        <c:axId val="49123712"/>
        <c:axId val="49125248"/>
        <c:axId val="0"/>
      </c:bar3DChart>
      <c:catAx>
        <c:axId val="49123712"/>
        <c:scaling>
          <c:orientation val="minMax"/>
        </c:scaling>
        <c:axPos val="b"/>
        <c:tickLblPos val="nextTo"/>
        <c:crossAx val="49125248"/>
        <c:crossesAt val="0"/>
        <c:auto val="1"/>
        <c:lblAlgn val="ctr"/>
        <c:lblOffset val="100"/>
      </c:catAx>
      <c:valAx>
        <c:axId val="49125248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49123712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 класс'!$C$2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'2 класс'!$B$3:$B$15</c:f>
              <c:strCache>
                <c:ptCount val="13"/>
                <c:pt idx="0">
                  <c:v>Басырова Арзы</c:v>
                </c:pt>
                <c:pt idx="1">
                  <c:v>Большаков Сергей</c:v>
                </c:pt>
                <c:pt idx="2">
                  <c:v>Керимова Мавиле</c:v>
                </c:pt>
                <c:pt idx="3">
                  <c:v>Малыхин Алексей</c:v>
                </c:pt>
                <c:pt idx="4">
                  <c:v>Малярчук Ольга</c:v>
                </c:pt>
                <c:pt idx="5">
                  <c:v>Мочалин Владислав</c:v>
                </c:pt>
                <c:pt idx="6">
                  <c:v>Осинкина Надежда</c:v>
                </c:pt>
                <c:pt idx="7">
                  <c:v>Перфильева Анна</c:v>
                </c:pt>
                <c:pt idx="8">
                  <c:v>Радченко Фёдор</c:v>
                </c:pt>
                <c:pt idx="9">
                  <c:v>Русанова Анастасия</c:v>
                </c:pt>
                <c:pt idx="10">
                  <c:v>Самарцев Сергей</c:v>
                </c:pt>
                <c:pt idx="11">
                  <c:v>Таранец Андрей</c:v>
                </c:pt>
                <c:pt idx="12">
                  <c:v>Шкрабалюк Елизавета</c:v>
                </c:pt>
              </c:strCache>
            </c:strRef>
          </c:cat>
          <c:val>
            <c:numRef>
              <c:f>'2 класс'!$C$3:$C$15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strRef>
              <c:f>'2 класс'!$D$2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'2 класс'!$B$3:$B$15</c:f>
              <c:strCache>
                <c:ptCount val="13"/>
                <c:pt idx="0">
                  <c:v>Басырова Арзы</c:v>
                </c:pt>
                <c:pt idx="1">
                  <c:v>Большаков Сергей</c:v>
                </c:pt>
                <c:pt idx="2">
                  <c:v>Керимова Мавиле</c:v>
                </c:pt>
                <c:pt idx="3">
                  <c:v>Малыхин Алексей</c:v>
                </c:pt>
                <c:pt idx="4">
                  <c:v>Малярчук Ольга</c:v>
                </c:pt>
                <c:pt idx="5">
                  <c:v>Мочалин Владислав</c:v>
                </c:pt>
                <c:pt idx="6">
                  <c:v>Осинкина Надежда</c:v>
                </c:pt>
                <c:pt idx="7">
                  <c:v>Перфильева Анна</c:v>
                </c:pt>
                <c:pt idx="8">
                  <c:v>Радченко Фёдор</c:v>
                </c:pt>
                <c:pt idx="9">
                  <c:v>Русанова Анастасия</c:v>
                </c:pt>
                <c:pt idx="10">
                  <c:v>Самарцев Сергей</c:v>
                </c:pt>
                <c:pt idx="11">
                  <c:v>Таранец Андрей</c:v>
                </c:pt>
                <c:pt idx="12">
                  <c:v>Шкрабалюк Елизавета</c:v>
                </c:pt>
              </c:strCache>
            </c:strRef>
          </c:cat>
          <c:val>
            <c:numRef>
              <c:f>'2 класс'!$D$3:$D$15</c:f>
              <c:numCache>
                <c:formatCode>[$-419]General</c:formatCode>
                <c:ptCount val="13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2"/>
          <c:order val="2"/>
          <c:tx>
            <c:strRef>
              <c:f>'2 класс'!$E$2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'2 класс'!$B$3:$B$15</c:f>
              <c:strCache>
                <c:ptCount val="13"/>
                <c:pt idx="0">
                  <c:v>Басырова Арзы</c:v>
                </c:pt>
                <c:pt idx="1">
                  <c:v>Большаков Сергей</c:v>
                </c:pt>
                <c:pt idx="2">
                  <c:v>Керимова Мавиле</c:v>
                </c:pt>
                <c:pt idx="3">
                  <c:v>Малыхин Алексей</c:v>
                </c:pt>
                <c:pt idx="4">
                  <c:v>Малярчук Ольга</c:v>
                </c:pt>
                <c:pt idx="5">
                  <c:v>Мочалин Владислав</c:v>
                </c:pt>
                <c:pt idx="6">
                  <c:v>Осинкина Надежда</c:v>
                </c:pt>
                <c:pt idx="7">
                  <c:v>Перфильева Анна</c:v>
                </c:pt>
                <c:pt idx="8">
                  <c:v>Радченко Фёдор</c:v>
                </c:pt>
                <c:pt idx="9">
                  <c:v>Русанова Анастасия</c:v>
                </c:pt>
                <c:pt idx="10">
                  <c:v>Самарцев Сергей</c:v>
                </c:pt>
                <c:pt idx="11">
                  <c:v>Таранец Андрей</c:v>
                </c:pt>
                <c:pt idx="12">
                  <c:v>Шкрабалюк Елизавета</c:v>
                </c:pt>
              </c:strCache>
            </c:strRef>
          </c:cat>
          <c:val>
            <c:numRef>
              <c:f>'2 класс'!$E$3:$E$15</c:f>
              <c:numCache>
                <c:formatCode>[$-419]General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3"/>
          <c:order val="3"/>
          <c:tx>
            <c:strRef>
              <c:f>'2 класс'!$F$2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'2 класс'!$B$3:$B$15</c:f>
              <c:strCache>
                <c:ptCount val="13"/>
                <c:pt idx="0">
                  <c:v>Басырова Арзы</c:v>
                </c:pt>
                <c:pt idx="1">
                  <c:v>Большаков Сергей</c:v>
                </c:pt>
                <c:pt idx="2">
                  <c:v>Керимова Мавиле</c:v>
                </c:pt>
                <c:pt idx="3">
                  <c:v>Малыхин Алексей</c:v>
                </c:pt>
                <c:pt idx="4">
                  <c:v>Малярчук Ольга</c:v>
                </c:pt>
                <c:pt idx="5">
                  <c:v>Мочалин Владислав</c:v>
                </c:pt>
                <c:pt idx="6">
                  <c:v>Осинкина Надежда</c:v>
                </c:pt>
                <c:pt idx="7">
                  <c:v>Перфильева Анна</c:v>
                </c:pt>
                <c:pt idx="8">
                  <c:v>Радченко Фёдор</c:v>
                </c:pt>
                <c:pt idx="9">
                  <c:v>Русанова Анастасия</c:v>
                </c:pt>
                <c:pt idx="10">
                  <c:v>Самарцев Сергей</c:v>
                </c:pt>
                <c:pt idx="11">
                  <c:v>Таранец Андрей</c:v>
                </c:pt>
                <c:pt idx="12">
                  <c:v>Шкрабалюк Елизавета</c:v>
                </c:pt>
              </c:strCache>
            </c:strRef>
          </c:cat>
          <c:val>
            <c:numRef>
              <c:f>'2 класс'!$F$3:$F$15</c:f>
              <c:numCache>
                <c:formatCode>[$-419]General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4"/>
          <c:order val="4"/>
          <c:tx>
            <c:strRef>
              <c:f>'2 класс'!$G$2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'2 класс'!$B$3:$B$15</c:f>
              <c:strCache>
                <c:ptCount val="13"/>
                <c:pt idx="0">
                  <c:v>Басырова Арзы</c:v>
                </c:pt>
                <c:pt idx="1">
                  <c:v>Большаков Сергей</c:v>
                </c:pt>
                <c:pt idx="2">
                  <c:v>Керимова Мавиле</c:v>
                </c:pt>
                <c:pt idx="3">
                  <c:v>Малыхин Алексей</c:v>
                </c:pt>
                <c:pt idx="4">
                  <c:v>Малярчук Ольга</c:v>
                </c:pt>
                <c:pt idx="5">
                  <c:v>Мочалин Владислав</c:v>
                </c:pt>
                <c:pt idx="6">
                  <c:v>Осинкина Надежда</c:v>
                </c:pt>
                <c:pt idx="7">
                  <c:v>Перфильева Анна</c:v>
                </c:pt>
                <c:pt idx="8">
                  <c:v>Радченко Фёдор</c:v>
                </c:pt>
                <c:pt idx="9">
                  <c:v>Русанова Анастасия</c:v>
                </c:pt>
                <c:pt idx="10">
                  <c:v>Самарцев Сергей</c:v>
                </c:pt>
                <c:pt idx="11">
                  <c:v>Таранец Андрей</c:v>
                </c:pt>
                <c:pt idx="12">
                  <c:v>Шкрабалюк Елизавета</c:v>
                </c:pt>
              </c:strCache>
            </c:strRef>
          </c:cat>
          <c:val>
            <c:numRef>
              <c:f>'2 класс'!$G$3:$G$15</c:f>
              <c:numCache>
                <c:formatCode>[$-419]General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hape val="box"/>
        <c:axId val="49157248"/>
        <c:axId val="49158784"/>
        <c:axId val="0"/>
      </c:bar3DChart>
      <c:catAx>
        <c:axId val="49157248"/>
        <c:scaling>
          <c:orientation val="minMax"/>
        </c:scaling>
        <c:axPos val="b"/>
        <c:tickLblPos val="nextTo"/>
        <c:crossAx val="49158784"/>
        <c:crosses val="autoZero"/>
        <c:auto val="1"/>
        <c:lblAlgn val="ctr"/>
        <c:lblOffset val="100"/>
      </c:catAx>
      <c:valAx>
        <c:axId val="49158784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49157248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'3 класс'!$C$2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класс'!$C$3:$C$13</c:f>
              <c:numCache>
                <c:formatCode>[$-419]General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'3 класс'!$D$2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класс'!$D$3:$D$13</c:f>
              <c:numCache>
                <c:formatCode>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</c:ser>
        <c:ser>
          <c:idx val="2"/>
          <c:order val="2"/>
          <c:tx>
            <c:strRef>
              <c:f>'3 класс'!$E$2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класс'!$E$3:$E$13</c:f>
              <c:numCache>
                <c:formatCode>[$-419]General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</c:ser>
        <c:ser>
          <c:idx val="3"/>
          <c:order val="3"/>
          <c:tx>
            <c:strRef>
              <c:f>'3 класс'!$F$2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класс'!$F$3:$F$13</c:f>
              <c:numCache>
                <c:formatCode>[$-419]General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4"/>
          <c:order val="4"/>
          <c:tx>
            <c:strRef>
              <c:f>'3 класс'!$G$2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класс'!$G$3:$G$13</c:f>
              <c:numCache>
                <c:formatCode>[$-419]General</c:formatCode>
                <c:ptCount val="11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5"/>
          <c:order val="5"/>
          <c:tx>
            <c:strRef>
              <c:f>'3 класс'!$H$2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'3 класс'!$B$3:$B$13</c:f>
              <c:strCache>
                <c:ptCount val="11"/>
                <c:pt idx="0">
                  <c:v>Булах Екатерина</c:v>
                </c:pt>
                <c:pt idx="1">
                  <c:v>Власюк Никита</c:v>
                </c:pt>
                <c:pt idx="2">
                  <c:v>Евтухова Виктория</c:v>
                </c:pt>
                <c:pt idx="3">
                  <c:v>Евтухова Диана</c:v>
                </c:pt>
                <c:pt idx="4">
                  <c:v>Зеленский Михаил</c:v>
                </c:pt>
                <c:pt idx="5">
                  <c:v>Кавламетов Эрпан</c:v>
                </c:pt>
                <c:pt idx="6">
                  <c:v>Керимов Эмин</c:v>
                </c:pt>
                <c:pt idx="7">
                  <c:v>Конвисар Александра</c:v>
                </c:pt>
                <c:pt idx="8">
                  <c:v>Корняева Тамара</c:v>
                </c:pt>
                <c:pt idx="9">
                  <c:v>Косенко Андрей</c:v>
                </c:pt>
                <c:pt idx="10">
                  <c:v>Краплин Роман</c:v>
                </c:pt>
              </c:strCache>
            </c:strRef>
          </c:cat>
          <c:val>
            <c:numRef>
              <c:f>'3 класс'!$H$3:$H$13</c:f>
              <c:numCache>
                <c:formatCode>[$-419]General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hape val="box"/>
        <c:axId val="71395968"/>
        <c:axId val="49222016"/>
        <c:axId val="0"/>
      </c:bar3DChart>
      <c:catAx>
        <c:axId val="71395968"/>
        <c:scaling>
          <c:orientation val="minMax"/>
        </c:scaling>
        <c:axPos val="b"/>
        <c:tickLblPos val="nextTo"/>
        <c:crossAx val="49222016"/>
        <c:crosses val="autoZero"/>
        <c:auto val="1"/>
        <c:lblAlgn val="ctr"/>
        <c:lblOffset val="100"/>
      </c:catAx>
      <c:valAx>
        <c:axId val="49222016"/>
        <c:scaling>
          <c:orientation val="minMax"/>
          <c:max val="5"/>
          <c:min val="0"/>
        </c:scaling>
        <c:axPos val="l"/>
        <c:majorGridlines/>
        <c:numFmt formatCode="[$-419]General" sourceLinked="1"/>
        <c:tickLblPos val="nextTo"/>
        <c:crossAx val="71395968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 класс'!$C$2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класс'!$C$3:$C$24</c:f>
              <c:numCache>
                <c:formatCode>[$-419]General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 formatCode="General">
                  <c:v>5</c:v>
                </c:pt>
                <c:pt idx="13">
                  <c:v>3</c:v>
                </c:pt>
                <c:pt idx="14">
                  <c:v>3</c:v>
                </c:pt>
                <c:pt idx="15" formatCode="General">
                  <c:v>4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er>
          <c:idx val="1"/>
          <c:order val="1"/>
          <c:tx>
            <c:strRef>
              <c:f>'4 класс'!$D$2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класс'!$D$3:$D$24</c:f>
              <c:numCache>
                <c:formatCode>General</c:formatCode>
                <c:ptCount val="2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er>
          <c:idx val="2"/>
          <c:order val="2"/>
          <c:tx>
            <c:strRef>
              <c:f>'4 класс'!$E$2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класс'!$E$3:$E$24</c:f>
              <c:numCache>
                <c:formatCode>[$-419]General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er>
          <c:idx val="3"/>
          <c:order val="3"/>
          <c:tx>
            <c:strRef>
              <c:f>'4 класс'!$F$2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класс'!$F$3:$F$24</c:f>
              <c:numCache>
                <c:formatCode>[$-419]General</c:formatCode>
                <c:ptCount val="22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er>
          <c:idx val="4"/>
          <c:order val="4"/>
          <c:tx>
            <c:strRef>
              <c:f>'4 класс'!$G$2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класс'!$G$3:$G$24</c:f>
              <c:numCache>
                <c:formatCode>[$-419]General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er>
          <c:idx val="5"/>
          <c:order val="5"/>
          <c:tx>
            <c:strRef>
              <c:f>'4 класс'!$H$2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'4 класс'!$B$3:$B$24</c:f>
              <c:strCache>
                <c:ptCount val="22"/>
                <c:pt idx="0">
                  <c:v>Бахтин Алексей</c:v>
                </c:pt>
                <c:pt idx="1">
                  <c:v>Богатырева Мария</c:v>
                </c:pt>
                <c:pt idx="2">
                  <c:v>Большакова Елена</c:v>
                </c:pt>
                <c:pt idx="3">
                  <c:v>Данилюк Диана</c:v>
                </c:pt>
                <c:pt idx="4">
                  <c:v>Долимаева Юлия</c:v>
                </c:pt>
                <c:pt idx="5">
                  <c:v>Друк Владимир</c:v>
                </c:pt>
                <c:pt idx="6">
                  <c:v>Жуйкова Ольга</c:v>
                </c:pt>
                <c:pt idx="7">
                  <c:v>Захарченко Данил</c:v>
                </c:pt>
                <c:pt idx="8">
                  <c:v>Камынина Екатерина</c:v>
                </c:pt>
                <c:pt idx="9">
                  <c:v>Келямов Керим</c:v>
                </c:pt>
                <c:pt idx="10">
                  <c:v>Керимов Риан</c:v>
                </c:pt>
                <c:pt idx="11">
                  <c:v>Кодряну Максим</c:v>
                </c:pt>
                <c:pt idx="12">
                  <c:v>Колесников Николай</c:v>
                </c:pt>
                <c:pt idx="13">
                  <c:v>Кузьменко Анастасия</c:v>
                </c:pt>
                <c:pt idx="14">
                  <c:v>Мустафин Валерий</c:v>
                </c:pt>
                <c:pt idx="15">
                  <c:v>Николенко Никита</c:v>
                </c:pt>
                <c:pt idx="16">
                  <c:v>Павлютин Дмитрий</c:v>
                </c:pt>
                <c:pt idx="17">
                  <c:v>Ручков Эрнест</c:v>
                </c:pt>
                <c:pt idx="18">
                  <c:v>Тимохин Кирилл</c:v>
                </c:pt>
                <c:pt idx="19">
                  <c:v>Третьяк Вячеслав</c:v>
                </c:pt>
                <c:pt idx="20">
                  <c:v>Черкашин Никита</c:v>
                </c:pt>
                <c:pt idx="21">
                  <c:v>Четверикова Яна</c:v>
                </c:pt>
              </c:strCache>
            </c:strRef>
          </c:cat>
          <c:val>
            <c:numRef>
              <c:f>'4 класс'!$H$3:$H$24</c:f>
              <c:numCache>
                <c:formatCode>[$-419]General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</c:ser>
        <c:shape val="box"/>
        <c:axId val="49306240"/>
        <c:axId val="49316224"/>
        <c:axId val="0"/>
      </c:bar3DChart>
      <c:catAx>
        <c:axId val="49306240"/>
        <c:scaling>
          <c:orientation val="minMax"/>
        </c:scaling>
        <c:axPos val="b"/>
        <c:tickLblPos val="nextTo"/>
        <c:crossAx val="49316224"/>
        <c:crosses val="autoZero"/>
        <c:auto val="1"/>
        <c:lblAlgn val="ctr"/>
        <c:lblOffset val="100"/>
      </c:catAx>
      <c:valAx>
        <c:axId val="49316224"/>
        <c:scaling>
          <c:orientation val="minMax"/>
          <c:max val="5"/>
          <c:min val="0"/>
        </c:scaling>
        <c:axPos val="l"/>
        <c:majorGridlines/>
        <c:numFmt formatCode="[$-419]General" sourceLinked="1"/>
        <c:tickLblPos val="nextTo"/>
        <c:crossAx val="49306240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'6 класс '!$C$3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'!$C$4:$C$16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strRef>
              <c:f>'6 класс '!$D$3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'!$D$4:$D$16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2"/>
          <c:order val="2"/>
          <c:tx>
            <c:strRef>
              <c:f>'6 класс '!$E$3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'!$E$4:$E$16</c:f>
              <c:numCache>
                <c:formatCode>General</c:formatCode>
                <c:ptCount val="13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3"/>
          <c:order val="3"/>
          <c:tx>
            <c:strRef>
              <c:f>'6 класс '!$F$3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'!$F$4:$F$16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4"/>
          <c:order val="4"/>
          <c:tx>
            <c:strRef>
              <c:f>'6 класс '!$G$3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'!$G$4:$G$16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er>
          <c:idx val="5"/>
          <c:order val="5"/>
          <c:tx>
            <c:strRef>
              <c:f>'6 класс '!$H$3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'6 класс '!$B$4:$B$16</c:f>
              <c:strCache>
                <c:ptCount val="13"/>
                <c:pt idx="0">
                  <c:v>Архипов Кирилл</c:v>
                </c:pt>
                <c:pt idx="1">
                  <c:v>Бабич Даниил</c:v>
                </c:pt>
                <c:pt idx="2">
                  <c:v>Баклагова Кристина</c:v>
                </c:pt>
                <c:pt idx="3">
                  <c:v>Бариева Сабина</c:v>
                </c:pt>
                <c:pt idx="4">
                  <c:v>Баркова Виктория</c:v>
                </c:pt>
                <c:pt idx="5">
                  <c:v>Георгиев Дмитрий</c:v>
                </c:pt>
                <c:pt idx="6">
                  <c:v>Георгиева Ольга</c:v>
                </c:pt>
                <c:pt idx="7">
                  <c:v>Гетьман Владислав</c:v>
                </c:pt>
                <c:pt idx="8">
                  <c:v>Гусейнов Владимир</c:v>
                </c:pt>
                <c:pt idx="9">
                  <c:v>Довгань Илья</c:v>
                </c:pt>
                <c:pt idx="10">
                  <c:v>Дронов Егор</c:v>
                </c:pt>
                <c:pt idx="11">
                  <c:v>Жибер Аким</c:v>
                </c:pt>
                <c:pt idx="12">
                  <c:v>Зубцова Дарья</c:v>
                </c:pt>
              </c:strCache>
            </c:strRef>
          </c:cat>
          <c:val>
            <c:numRef>
              <c:f>'6 класс '!$H$4:$H$16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</c:ser>
        <c:shape val="box"/>
        <c:axId val="49579904"/>
        <c:axId val="49581440"/>
        <c:axId val="0"/>
      </c:bar3DChart>
      <c:catAx>
        <c:axId val="49579904"/>
        <c:scaling>
          <c:orientation val="minMax"/>
        </c:scaling>
        <c:axPos val="b"/>
        <c:tickLblPos val="nextTo"/>
        <c:crossAx val="49581440"/>
        <c:crosses val="autoZero"/>
        <c:auto val="1"/>
        <c:lblAlgn val="ctr"/>
        <c:lblOffset val="100"/>
      </c:catAx>
      <c:valAx>
        <c:axId val="49581440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49579904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'8 класс'!$C$3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класс'!$C$4:$C$18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1"/>
          <c:order val="1"/>
          <c:tx>
            <c:strRef>
              <c:f>'8 класс'!$D$3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класс'!$D$4:$D$18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2"/>
          <c:order val="2"/>
          <c:tx>
            <c:strRef>
              <c:f>'8 класс'!$E$3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класс'!$E$4:$E$18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3"/>
          <c:order val="3"/>
          <c:tx>
            <c:strRef>
              <c:f>'8 класс'!$F$3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класс'!$F$4:$F$18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4"/>
          <c:order val="4"/>
          <c:tx>
            <c:strRef>
              <c:f>'8 класс'!$G$3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класс'!$G$4:$G$18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5"/>
          <c:order val="5"/>
          <c:tx>
            <c:strRef>
              <c:f>'8 класс'!$H$3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'8 класс'!$B$4:$B$18</c:f>
              <c:strCache>
                <c:ptCount val="15"/>
                <c:pt idx="0">
                  <c:v>Ильясова Арзы</c:v>
                </c:pt>
                <c:pt idx="1">
                  <c:v>Кулиева Диана</c:v>
                </c:pt>
                <c:pt idx="2">
                  <c:v>Лесь Любовь</c:v>
                </c:pt>
                <c:pt idx="3">
                  <c:v>Московская Анна</c:v>
                </c:pt>
                <c:pt idx="4">
                  <c:v>Мурзин Тимур</c:v>
                </c:pt>
                <c:pt idx="5">
                  <c:v>Нагорный Иван</c:v>
                </c:pt>
                <c:pt idx="6">
                  <c:v>Николенко Егор</c:v>
                </c:pt>
                <c:pt idx="7">
                  <c:v>Осинкина Диана</c:v>
                </c:pt>
                <c:pt idx="8">
                  <c:v>Саттарова Эвелина</c:v>
                </c:pt>
                <c:pt idx="9">
                  <c:v>Телятникова Анастасия</c:v>
                </c:pt>
                <c:pt idx="10">
                  <c:v>Цуканова Александра</c:v>
                </c:pt>
                <c:pt idx="11">
                  <c:v>Чернявский Денис</c:v>
                </c:pt>
                <c:pt idx="12">
                  <c:v>Черкашин Вадим</c:v>
                </c:pt>
                <c:pt idx="13">
                  <c:v>Четверикова Антонина</c:v>
                </c:pt>
                <c:pt idx="14">
                  <c:v>Шагинова Виктория</c:v>
                </c:pt>
              </c:strCache>
            </c:strRef>
          </c:cat>
          <c:val>
            <c:numRef>
              <c:f>'8 класс'!$H$4:$H$18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hape val="box"/>
        <c:axId val="49474944"/>
        <c:axId val="49624192"/>
        <c:axId val="0"/>
      </c:bar3DChart>
      <c:catAx>
        <c:axId val="49474944"/>
        <c:scaling>
          <c:orientation val="minMax"/>
        </c:scaling>
        <c:axPos val="b"/>
        <c:tickLblPos val="nextTo"/>
        <c:crossAx val="49624192"/>
        <c:crosses val="autoZero"/>
        <c:auto val="1"/>
        <c:lblAlgn val="ctr"/>
        <c:lblOffset val="100"/>
      </c:catAx>
      <c:valAx>
        <c:axId val="49624192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49474944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'9 класс'!$C$2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класс'!$C$3:$C$12</c:f>
              <c:numCache>
                <c:formatCode>[$-419]General</c:formatCode>
                <c:ptCount val="10"/>
                <c:pt idx="0" formatCode="General">
                  <c:v>5</c:v>
                </c:pt>
                <c:pt idx="1">
                  <c:v>3</c:v>
                </c:pt>
                <c:pt idx="2">
                  <c:v>4</c:v>
                </c:pt>
                <c:pt idx="3" formatCode="General">
                  <c:v>3</c:v>
                </c:pt>
                <c:pt idx="4" formatCode="General">
                  <c:v>4</c:v>
                </c:pt>
                <c:pt idx="5" formatCode="General">
                  <c:v>3</c:v>
                </c:pt>
                <c:pt idx="6" formatCode="General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'9 класс'!$D$2</c:f>
              <c:strCache>
                <c:ptCount val="1"/>
                <c:pt idx="0">
                  <c:v>1 четверть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класс'!$D$3:$D$12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2"/>
          <c:order val="2"/>
          <c:tx>
            <c:strRef>
              <c:f>'9 класс'!$E$2</c:f>
              <c:strCache>
                <c:ptCount val="1"/>
                <c:pt idx="0">
                  <c:v>2 четверть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класс'!$E$3:$E$12</c:f>
              <c:numCache>
                <c:formatCode>[$-419]General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3"/>
          <c:order val="3"/>
          <c:tx>
            <c:strRef>
              <c:f>'9 класс'!$F$2</c:f>
              <c:strCache>
                <c:ptCount val="1"/>
                <c:pt idx="0">
                  <c:v>3 четверть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класс'!$F$3:$F$12</c:f>
              <c:numCache>
                <c:formatCode>[$-419]General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4"/>
          <c:order val="4"/>
          <c:tx>
            <c:strRef>
              <c:f>'9 класс'!$G$2</c:f>
              <c:strCache>
                <c:ptCount val="1"/>
                <c:pt idx="0">
                  <c:v>4 четверть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класс'!$G$3:$G$12</c:f>
              <c:numCache>
                <c:formatCode>[$-419]General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5"/>
          <c:order val="5"/>
          <c:tx>
            <c:strRef>
              <c:f>'9 класс'!$H$2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'9 класс'!$B$3:$B$12</c:f>
              <c:strCache>
                <c:ptCount val="10"/>
                <c:pt idx="0">
                  <c:v>Мустафаева Гульсум</c:v>
                </c:pt>
                <c:pt idx="1">
                  <c:v>Николенко Данил</c:v>
                </c:pt>
                <c:pt idx="2">
                  <c:v>Остапенко Павел</c:v>
                </c:pt>
                <c:pt idx="3">
                  <c:v>Перетягин Алексей</c:v>
                </c:pt>
                <c:pt idx="4">
                  <c:v>Подтуркина Кристина</c:v>
                </c:pt>
                <c:pt idx="5">
                  <c:v>Черняховский Леонид</c:v>
                </c:pt>
                <c:pt idx="6">
                  <c:v>Чумаченко Давид</c:v>
                </c:pt>
                <c:pt idx="7">
                  <c:v>Шкуро Дарья</c:v>
                </c:pt>
                <c:pt idx="8">
                  <c:v>Щербаненко Анастасия</c:v>
                </c:pt>
                <c:pt idx="9">
                  <c:v>Якубова Гульнара</c:v>
                </c:pt>
              </c:strCache>
            </c:strRef>
          </c:cat>
          <c:val>
            <c:numRef>
              <c:f>'9 класс'!$H$3:$H$12</c:f>
              <c:numCache>
                <c:formatCode>[$-419]General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hape val="box"/>
        <c:axId val="49681536"/>
        <c:axId val="49683072"/>
        <c:axId val="0"/>
      </c:bar3DChart>
      <c:catAx>
        <c:axId val="49681536"/>
        <c:scaling>
          <c:orientation val="minMax"/>
        </c:scaling>
        <c:axPos val="b"/>
        <c:tickLblPos val="nextTo"/>
        <c:crossAx val="49683072"/>
        <c:crosses val="autoZero"/>
        <c:auto val="1"/>
        <c:lblAlgn val="ctr"/>
        <c:lblOffset val="100"/>
      </c:catAx>
      <c:valAx>
        <c:axId val="49683072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crossAx val="49681536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'10 класс '!$C$2</c:f>
              <c:strCache>
                <c:ptCount val="1"/>
                <c:pt idx="0">
                  <c:v>2015-2016</c:v>
                </c:pt>
              </c:strCache>
            </c:strRef>
          </c:tx>
          <c:cat>
            <c:strRef>
              <c:f>'10 класс '!$B$3:$B$16</c:f>
              <c:strCache>
                <c:ptCount val="14"/>
                <c:pt idx="0">
                  <c:v>Бородина Дарья</c:v>
                </c:pt>
                <c:pt idx="1">
                  <c:v>Викулов Никита</c:v>
                </c:pt>
                <c:pt idx="2">
                  <c:v>Дронова Анна</c:v>
                </c:pt>
                <c:pt idx="3">
                  <c:v>Зайтулаева Фение</c:v>
                </c:pt>
                <c:pt idx="4">
                  <c:v>Зеленский Евгений</c:v>
                </c:pt>
                <c:pt idx="5">
                  <c:v>Коваленко Александр</c:v>
                </c:pt>
                <c:pt idx="6">
                  <c:v>Костенко Артур</c:v>
                </c:pt>
                <c:pt idx="7">
                  <c:v>Кулиев Дилявер</c:v>
                </c:pt>
                <c:pt idx="8">
                  <c:v>Курский Андрей</c:v>
                </c:pt>
                <c:pt idx="9">
                  <c:v>Мустафаев Эльдар</c:v>
                </c:pt>
                <c:pt idx="10">
                  <c:v>Росинский Денис</c:v>
                </c:pt>
                <c:pt idx="11">
                  <c:v>Саттарова Мерьем</c:v>
                </c:pt>
                <c:pt idx="12">
                  <c:v>Таранец Татьяна</c:v>
                </c:pt>
                <c:pt idx="13">
                  <c:v>Якубова Эльмаз</c:v>
                </c:pt>
              </c:strCache>
            </c:strRef>
          </c:cat>
          <c:val>
            <c:numRef>
              <c:f>'10 класс '!$C$3:$C$16</c:f>
              <c:numCache>
                <c:formatCode>[$-419]General</c:formatCode>
                <c:ptCount val="1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tx>
            <c:strRef>
              <c:f>'10 класс '!$D$2</c:f>
              <c:strCache>
                <c:ptCount val="1"/>
                <c:pt idx="0">
                  <c:v>1 полугодие</c:v>
                </c:pt>
              </c:strCache>
            </c:strRef>
          </c:tx>
          <c:cat>
            <c:strRef>
              <c:f>'10 класс '!$B$3:$B$16</c:f>
              <c:strCache>
                <c:ptCount val="14"/>
                <c:pt idx="0">
                  <c:v>Бородина Дарья</c:v>
                </c:pt>
                <c:pt idx="1">
                  <c:v>Викулов Никита</c:v>
                </c:pt>
                <c:pt idx="2">
                  <c:v>Дронова Анна</c:v>
                </c:pt>
                <c:pt idx="3">
                  <c:v>Зайтулаева Фение</c:v>
                </c:pt>
                <c:pt idx="4">
                  <c:v>Зеленский Евгений</c:v>
                </c:pt>
                <c:pt idx="5">
                  <c:v>Коваленко Александр</c:v>
                </c:pt>
                <c:pt idx="6">
                  <c:v>Костенко Артур</c:v>
                </c:pt>
                <c:pt idx="7">
                  <c:v>Кулиев Дилявер</c:v>
                </c:pt>
                <c:pt idx="8">
                  <c:v>Курский Андрей</c:v>
                </c:pt>
                <c:pt idx="9">
                  <c:v>Мустафаев Эльдар</c:v>
                </c:pt>
                <c:pt idx="10">
                  <c:v>Росинский Денис</c:v>
                </c:pt>
                <c:pt idx="11">
                  <c:v>Саттарова Мерьем</c:v>
                </c:pt>
                <c:pt idx="12">
                  <c:v>Таранец Татьяна</c:v>
                </c:pt>
                <c:pt idx="13">
                  <c:v>Якубова Эльмаз</c:v>
                </c:pt>
              </c:strCache>
            </c:strRef>
          </c:cat>
          <c:val>
            <c:numRef>
              <c:f>'10 класс '!$D$3:$D$16</c:f>
              <c:numCache>
                <c:formatCode>[$-419]General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er>
          <c:idx val="2"/>
          <c:order val="2"/>
          <c:tx>
            <c:strRef>
              <c:f>'10 класс '!$E$2</c:f>
              <c:strCache>
                <c:ptCount val="1"/>
                <c:pt idx="0">
                  <c:v>2 полугодие</c:v>
                </c:pt>
              </c:strCache>
            </c:strRef>
          </c:tx>
          <c:cat>
            <c:strRef>
              <c:f>'10 класс '!$B$3:$B$16</c:f>
              <c:strCache>
                <c:ptCount val="14"/>
                <c:pt idx="0">
                  <c:v>Бородина Дарья</c:v>
                </c:pt>
                <c:pt idx="1">
                  <c:v>Викулов Никита</c:v>
                </c:pt>
                <c:pt idx="2">
                  <c:v>Дронова Анна</c:v>
                </c:pt>
                <c:pt idx="3">
                  <c:v>Зайтулаева Фение</c:v>
                </c:pt>
                <c:pt idx="4">
                  <c:v>Зеленский Евгений</c:v>
                </c:pt>
                <c:pt idx="5">
                  <c:v>Коваленко Александр</c:v>
                </c:pt>
                <c:pt idx="6">
                  <c:v>Костенко Артур</c:v>
                </c:pt>
                <c:pt idx="7">
                  <c:v>Кулиев Дилявер</c:v>
                </c:pt>
                <c:pt idx="8">
                  <c:v>Курский Андрей</c:v>
                </c:pt>
                <c:pt idx="9">
                  <c:v>Мустафаев Эльдар</c:v>
                </c:pt>
                <c:pt idx="10">
                  <c:v>Росинский Денис</c:v>
                </c:pt>
                <c:pt idx="11">
                  <c:v>Саттарова Мерьем</c:v>
                </c:pt>
                <c:pt idx="12">
                  <c:v>Таранец Татьяна</c:v>
                </c:pt>
                <c:pt idx="13">
                  <c:v>Якубова Эльмаз</c:v>
                </c:pt>
              </c:strCache>
            </c:strRef>
          </c:cat>
          <c:val>
            <c:numRef>
              <c:f>'10 класс '!$E$3:$E$16</c:f>
              <c:numCache>
                <c:formatCode>[$-419]General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er>
          <c:idx val="3"/>
          <c:order val="3"/>
          <c:tx>
            <c:strRef>
              <c:f>'10 класс '!$F$2</c:f>
              <c:strCache>
                <c:ptCount val="1"/>
                <c:pt idx="0">
                  <c:v>год</c:v>
                </c:pt>
              </c:strCache>
            </c:strRef>
          </c:tx>
          <c:cat>
            <c:strRef>
              <c:f>'10 класс '!$B$3:$B$16</c:f>
              <c:strCache>
                <c:ptCount val="14"/>
                <c:pt idx="0">
                  <c:v>Бородина Дарья</c:v>
                </c:pt>
                <c:pt idx="1">
                  <c:v>Викулов Никита</c:v>
                </c:pt>
                <c:pt idx="2">
                  <c:v>Дронова Анна</c:v>
                </c:pt>
                <c:pt idx="3">
                  <c:v>Зайтулаева Фение</c:v>
                </c:pt>
                <c:pt idx="4">
                  <c:v>Зеленский Евгений</c:v>
                </c:pt>
                <c:pt idx="5">
                  <c:v>Коваленко Александр</c:v>
                </c:pt>
                <c:pt idx="6">
                  <c:v>Костенко Артур</c:v>
                </c:pt>
                <c:pt idx="7">
                  <c:v>Кулиев Дилявер</c:v>
                </c:pt>
                <c:pt idx="8">
                  <c:v>Курский Андрей</c:v>
                </c:pt>
                <c:pt idx="9">
                  <c:v>Мустафаев Эльдар</c:v>
                </c:pt>
                <c:pt idx="10">
                  <c:v>Росинский Денис</c:v>
                </c:pt>
                <c:pt idx="11">
                  <c:v>Саттарова Мерьем</c:v>
                </c:pt>
                <c:pt idx="12">
                  <c:v>Таранец Татьяна</c:v>
                </c:pt>
                <c:pt idx="13">
                  <c:v>Якубова Эльмаз</c:v>
                </c:pt>
              </c:strCache>
            </c:strRef>
          </c:cat>
          <c:val>
            <c:numRef>
              <c:f>'10 класс '!$F$3:$F$16</c:f>
              <c:numCache>
                <c:formatCode>[$-419]General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hape val="box"/>
        <c:axId val="49783936"/>
        <c:axId val="49785472"/>
        <c:axId val="0"/>
      </c:bar3DChart>
      <c:catAx>
        <c:axId val="49783936"/>
        <c:scaling>
          <c:orientation val="minMax"/>
        </c:scaling>
        <c:axPos val="b"/>
        <c:tickLblPos val="nextTo"/>
        <c:crossAx val="49785472"/>
        <c:crosses val="autoZero"/>
        <c:auto val="1"/>
        <c:lblAlgn val="ctr"/>
        <c:lblOffset val="100"/>
      </c:catAx>
      <c:valAx>
        <c:axId val="49785472"/>
        <c:scaling>
          <c:orientation val="minMax"/>
          <c:max val="5"/>
          <c:min val="0"/>
        </c:scaling>
        <c:axPos val="l"/>
        <c:majorGridlines/>
        <c:numFmt formatCode="[$-419]General" sourceLinked="1"/>
        <c:tickLblPos val="nextTo"/>
        <c:crossAx val="49783936"/>
        <c:crosses val="autoZero"/>
        <c:crossBetween val="between"/>
        <c:majorUnit val="1"/>
        <c:minorUnit val="0.1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0</xdr:rowOff>
    </xdr:from>
    <xdr:to>
      <xdr:col>16</xdr:col>
      <xdr:colOff>600075</xdr:colOff>
      <xdr:row>26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0</xdr:row>
      <xdr:rowOff>247649</xdr:rowOff>
    </xdr:from>
    <xdr:to>
      <xdr:col>18</xdr:col>
      <xdr:colOff>0</xdr:colOff>
      <xdr:row>20</xdr:row>
      <xdr:rowOff>152399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1</xdr:row>
      <xdr:rowOff>9525</xdr:rowOff>
    </xdr:from>
    <xdr:to>
      <xdr:col>17</xdr:col>
      <xdr:colOff>238124</xdr:colOff>
      <xdr:row>23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</xdr:row>
      <xdr:rowOff>28575</xdr:rowOff>
    </xdr:from>
    <xdr:to>
      <xdr:col>16</xdr:col>
      <xdr:colOff>533400</xdr:colOff>
      <xdr:row>21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1</xdr:row>
      <xdr:rowOff>19049</xdr:rowOff>
    </xdr:from>
    <xdr:to>
      <xdr:col>23</xdr:col>
      <xdr:colOff>342900</xdr:colOff>
      <xdr:row>32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1</xdr:row>
      <xdr:rowOff>180974</xdr:rowOff>
    </xdr:from>
    <xdr:to>
      <xdr:col>17</xdr:col>
      <xdr:colOff>180975</xdr:colOff>
      <xdr:row>23</xdr:row>
      <xdr:rowOff>200024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2</xdr:row>
      <xdr:rowOff>9525</xdr:rowOff>
    </xdr:from>
    <xdr:to>
      <xdr:col>16</xdr:col>
      <xdr:colOff>590549</xdr:colOff>
      <xdr:row>25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180974</xdr:rowOff>
    </xdr:from>
    <xdr:to>
      <xdr:col>16</xdr:col>
      <xdr:colOff>333375</xdr:colOff>
      <xdr:row>19</xdr:row>
      <xdr:rowOff>180974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0</xdr:row>
      <xdr:rowOff>171450</xdr:rowOff>
    </xdr:from>
    <xdr:to>
      <xdr:col>16</xdr:col>
      <xdr:colOff>600074</xdr:colOff>
      <xdr:row>23</xdr:row>
      <xdr:rowOff>180976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tabSelected="1" topLeftCell="A4" workbookViewId="0">
      <selection activeCell="F27" sqref="F27"/>
    </sheetView>
  </sheetViews>
  <sheetFormatPr defaultRowHeight="14.25"/>
  <cols>
    <col min="1" max="1" width="9.28515625" style="2" bestFit="1" customWidth="1"/>
    <col min="2" max="2" width="26.140625" style="2" customWidth="1"/>
    <col min="3" max="3" width="11.28515625" style="2" customWidth="1"/>
    <col min="4" max="7" width="12.28515625" style="2" bestFit="1" customWidth="1"/>
    <col min="8" max="16384" width="9.140625" style="2"/>
  </cols>
  <sheetData>
    <row r="2" spans="1:7" ht="15.75">
      <c r="A2" s="8"/>
      <c r="B2" s="8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</row>
    <row r="3" spans="1:7" ht="15.75">
      <c r="A3" s="4">
        <v>1</v>
      </c>
      <c r="B3" s="5" t="s">
        <v>20</v>
      </c>
      <c r="C3" s="4">
        <v>5</v>
      </c>
      <c r="D3" s="9">
        <v>5</v>
      </c>
      <c r="E3" s="9">
        <v>5</v>
      </c>
      <c r="F3" s="9">
        <v>4</v>
      </c>
      <c r="G3" s="9">
        <v>5</v>
      </c>
    </row>
    <row r="4" spans="1:7" ht="15.75">
      <c r="A4" s="4">
        <v>2</v>
      </c>
      <c r="B4" s="5" t="s">
        <v>21</v>
      </c>
      <c r="C4" s="4">
        <v>5</v>
      </c>
      <c r="D4" s="9">
        <v>5</v>
      </c>
      <c r="E4" s="9">
        <v>5</v>
      </c>
      <c r="F4" s="9">
        <v>4</v>
      </c>
      <c r="G4" s="9">
        <v>5</v>
      </c>
    </row>
    <row r="5" spans="1:7" ht="15.75">
      <c r="A5" s="4">
        <v>3</v>
      </c>
      <c r="B5" s="5" t="s">
        <v>22</v>
      </c>
      <c r="C5" s="4">
        <v>4</v>
      </c>
      <c r="D5" s="9">
        <v>4</v>
      </c>
      <c r="E5" s="9">
        <v>4</v>
      </c>
      <c r="F5" s="9">
        <v>4</v>
      </c>
      <c r="G5" s="9">
        <v>4</v>
      </c>
    </row>
    <row r="6" spans="1:7" ht="15.75">
      <c r="A6" s="4">
        <v>4</v>
      </c>
      <c r="B6" s="5" t="s">
        <v>23</v>
      </c>
      <c r="C6" s="4">
        <v>3</v>
      </c>
      <c r="D6" s="9">
        <v>3</v>
      </c>
      <c r="E6" s="9">
        <v>3</v>
      </c>
      <c r="F6" s="9">
        <v>3</v>
      </c>
      <c r="G6" s="9">
        <v>3</v>
      </c>
    </row>
    <row r="7" spans="1:7" ht="15.75">
      <c r="A7" s="4">
        <v>5</v>
      </c>
      <c r="B7" s="5" t="s">
        <v>90</v>
      </c>
      <c r="C7" s="4">
        <v>4</v>
      </c>
      <c r="D7" s="9">
        <v>4</v>
      </c>
      <c r="E7" s="9">
        <v>4</v>
      </c>
      <c r="F7" s="9">
        <v>4</v>
      </c>
      <c r="G7" s="9">
        <v>4</v>
      </c>
    </row>
    <row r="8" spans="1:7" ht="15.75">
      <c r="A8" s="4">
        <v>6</v>
      </c>
      <c r="B8" s="5" t="s">
        <v>24</v>
      </c>
      <c r="C8" s="4">
        <v>4</v>
      </c>
      <c r="D8" s="9">
        <v>4</v>
      </c>
      <c r="E8" s="9">
        <v>4</v>
      </c>
      <c r="F8" s="9">
        <v>4</v>
      </c>
      <c r="G8" s="9">
        <v>4</v>
      </c>
    </row>
    <row r="9" spans="1:7" ht="15.75">
      <c r="A9" s="4">
        <v>7</v>
      </c>
      <c r="B9" s="5" t="s">
        <v>25</v>
      </c>
      <c r="C9" s="4">
        <v>5</v>
      </c>
      <c r="D9" s="9">
        <v>4</v>
      </c>
      <c r="E9" s="9">
        <v>4</v>
      </c>
      <c r="F9" s="9">
        <v>4</v>
      </c>
      <c r="G9" s="9">
        <v>4</v>
      </c>
    </row>
    <row r="10" spans="1:7" ht="15.75">
      <c r="A10" s="4">
        <v>8</v>
      </c>
      <c r="B10" s="5" t="s">
        <v>26</v>
      </c>
      <c r="C10" s="4">
        <v>5</v>
      </c>
      <c r="D10" s="9">
        <v>4</v>
      </c>
      <c r="E10" s="9">
        <v>3</v>
      </c>
      <c r="F10" s="9">
        <v>3</v>
      </c>
      <c r="G10" s="9">
        <v>3</v>
      </c>
    </row>
    <row r="11" spans="1:7" ht="15.75">
      <c r="A11" s="4">
        <v>9</v>
      </c>
      <c r="B11" s="5" t="s">
        <v>27</v>
      </c>
      <c r="C11" s="4">
        <v>5</v>
      </c>
      <c r="D11" s="9">
        <v>5</v>
      </c>
      <c r="E11" s="9">
        <v>5</v>
      </c>
      <c r="F11" s="9">
        <v>5</v>
      </c>
      <c r="G11" s="9">
        <v>5</v>
      </c>
    </row>
    <row r="12" spans="1:7" ht="15.75">
      <c r="A12" s="4">
        <v>10</v>
      </c>
      <c r="B12" s="5" t="s">
        <v>28</v>
      </c>
      <c r="C12" s="4">
        <v>5</v>
      </c>
      <c r="D12" s="9">
        <v>5</v>
      </c>
      <c r="E12" s="9">
        <v>5</v>
      </c>
      <c r="F12" s="9">
        <v>5</v>
      </c>
      <c r="G12" s="9">
        <v>5</v>
      </c>
    </row>
    <row r="13" spans="1:7" ht="15.75">
      <c r="A13" s="10">
        <v>11</v>
      </c>
      <c r="B13" s="8" t="s">
        <v>29</v>
      </c>
      <c r="C13" s="10">
        <v>3</v>
      </c>
      <c r="D13" s="10">
        <v>3</v>
      </c>
      <c r="E13" s="10">
        <v>3</v>
      </c>
      <c r="F13" s="10">
        <v>3</v>
      </c>
      <c r="G13" s="10">
        <v>3</v>
      </c>
    </row>
    <row r="14" spans="1:7" ht="15.75">
      <c r="A14" s="11">
        <v>12</v>
      </c>
      <c r="B14" s="5" t="s">
        <v>30</v>
      </c>
      <c r="C14" s="4">
        <v>3</v>
      </c>
      <c r="D14" s="9">
        <v>3</v>
      </c>
      <c r="E14" s="9">
        <v>3</v>
      </c>
      <c r="F14" s="9">
        <v>3</v>
      </c>
      <c r="G14" s="9">
        <v>3</v>
      </c>
    </row>
    <row r="15" spans="1:7" ht="15.75">
      <c r="A15" s="11">
        <v>13</v>
      </c>
      <c r="B15" s="5" t="s">
        <v>31</v>
      </c>
      <c r="C15" s="4">
        <v>4</v>
      </c>
      <c r="D15" s="9">
        <v>4</v>
      </c>
      <c r="E15" s="9">
        <v>4</v>
      </c>
      <c r="F15" s="9">
        <v>4</v>
      </c>
      <c r="G15" s="9">
        <v>4</v>
      </c>
    </row>
    <row r="16" spans="1:7" ht="15.75">
      <c r="A16" s="10">
        <v>14</v>
      </c>
      <c r="B16" s="5" t="s">
        <v>34</v>
      </c>
      <c r="C16" s="4">
        <v>5</v>
      </c>
      <c r="D16" s="9">
        <v>5</v>
      </c>
      <c r="E16" s="9">
        <v>5</v>
      </c>
      <c r="F16" s="9">
        <v>4</v>
      </c>
      <c r="G16" s="9">
        <v>5</v>
      </c>
    </row>
    <row r="17" spans="1:7" ht="15.75">
      <c r="A17" s="10">
        <v>15</v>
      </c>
      <c r="B17" s="5" t="s">
        <v>32</v>
      </c>
      <c r="C17" s="4">
        <v>3</v>
      </c>
      <c r="D17" s="9">
        <v>3</v>
      </c>
      <c r="E17" s="9">
        <v>3</v>
      </c>
      <c r="F17" s="9">
        <v>3</v>
      </c>
      <c r="G17" s="9">
        <v>3</v>
      </c>
    </row>
    <row r="18" spans="1:7" ht="15.75">
      <c r="A18" s="10">
        <v>16</v>
      </c>
      <c r="B18" s="5" t="s">
        <v>33</v>
      </c>
      <c r="C18" s="4">
        <v>5</v>
      </c>
      <c r="D18" s="9">
        <v>4</v>
      </c>
      <c r="E18" s="9">
        <v>5</v>
      </c>
      <c r="F18" s="9">
        <v>4</v>
      </c>
      <c r="G18" s="9">
        <v>4</v>
      </c>
    </row>
    <row r="19" spans="1:7" ht="15.75">
      <c r="A19" s="25" t="s">
        <v>139</v>
      </c>
      <c r="B19" s="26"/>
      <c r="C19" s="12">
        <f>AVERAGE(C3:C18)</f>
        <v>4.25</v>
      </c>
      <c r="D19" s="12">
        <f>AVERAGE(D3:D18)</f>
        <v>4.0625</v>
      </c>
      <c r="E19" s="12">
        <f>AVERAGE(E3:E18)</f>
        <v>4.0625</v>
      </c>
      <c r="F19" s="12">
        <f>AVERAGE(F3:F18)</f>
        <v>3.8125</v>
      </c>
      <c r="G19" s="12">
        <f>AVERAGE(G3:G18)</f>
        <v>4</v>
      </c>
    </row>
    <row r="20" spans="1:7" ht="15.75">
      <c r="A20" s="25" t="s">
        <v>5</v>
      </c>
      <c r="B20" s="26"/>
      <c r="C20" s="13">
        <f>COUNTIF(C3:C18,"=5")</f>
        <v>8</v>
      </c>
      <c r="D20" s="13">
        <f>COUNTIF(D3:D18,"=5")</f>
        <v>5</v>
      </c>
      <c r="E20" s="13">
        <f>COUNTIF(E3:E18,"=5")</f>
        <v>6</v>
      </c>
      <c r="F20" s="13">
        <f>COUNTIF(F3:F18,"=5")</f>
        <v>2</v>
      </c>
      <c r="G20" s="13">
        <f>COUNTIF(G3:G18,"=5")</f>
        <v>5</v>
      </c>
    </row>
    <row r="21" spans="1:7" ht="15.75">
      <c r="A21" s="25" t="s">
        <v>6</v>
      </c>
      <c r="B21" s="26"/>
      <c r="C21" s="13">
        <f>COUNTIF(C3:C18,"=4")</f>
        <v>4</v>
      </c>
      <c r="D21" s="13">
        <f>COUNTIF(D3:D18,"=4")</f>
        <v>7</v>
      </c>
      <c r="E21" s="13">
        <f>COUNTIF(E3:E18,"=4")</f>
        <v>5</v>
      </c>
      <c r="F21" s="13">
        <f>COUNTIF(F3:F18,"=4")</f>
        <v>9</v>
      </c>
      <c r="G21" s="13">
        <f>COUNTIF(G3:G18,"=4")</f>
        <v>6</v>
      </c>
    </row>
    <row r="22" spans="1:7" ht="15.75">
      <c r="A22" s="25" t="s">
        <v>7</v>
      </c>
      <c r="B22" s="26"/>
      <c r="C22" s="13">
        <f>COUNTIF(C3:C18,"=3")</f>
        <v>4</v>
      </c>
      <c r="D22" s="13">
        <f>COUNTIF(D3:D18,"=3")</f>
        <v>4</v>
      </c>
      <c r="E22" s="13">
        <f>COUNTIF(E3:E18,"=3")</f>
        <v>5</v>
      </c>
      <c r="F22" s="13">
        <f>COUNTIF(F3:F18,"=3")</f>
        <v>5</v>
      </c>
      <c r="G22" s="13">
        <f>COUNTIF(G3:G18,"=3")</f>
        <v>5</v>
      </c>
    </row>
    <row r="23" spans="1:7" ht="15.75">
      <c r="A23" s="25" t="s">
        <v>8</v>
      </c>
      <c r="B23" s="26"/>
      <c r="C23" s="13">
        <f>COUNTIF(C3:C18,"=2")</f>
        <v>0</v>
      </c>
      <c r="D23" s="13">
        <f>COUNTIF(D3:D18,"=2")</f>
        <v>0</v>
      </c>
      <c r="E23" s="13">
        <f>COUNTIF(E3:E18,"=2")</f>
        <v>0</v>
      </c>
      <c r="F23" s="13">
        <f>COUNTIF(F3:F18,"=2")</f>
        <v>0</v>
      </c>
      <c r="G23" s="13">
        <f>COUNTIF(G3:G18,"=2")</f>
        <v>0</v>
      </c>
    </row>
    <row r="24" spans="1:7" ht="15.75">
      <c r="A24" s="25" t="s">
        <v>140</v>
      </c>
      <c r="B24" s="26"/>
      <c r="C24" s="14">
        <f t="shared" ref="C24:G24" si="0">SUM(C20:C22)/SUM(C20:C23)</f>
        <v>1</v>
      </c>
      <c r="D24" s="14">
        <f t="shared" si="0"/>
        <v>1</v>
      </c>
      <c r="E24" s="14">
        <f t="shared" si="0"/>
        <v>1</v>
      </c>
      <c r="F24" s="14">
        <f t="shared" si="0"/>
        <v>1</v>
      </c>
      <c r="G24" s="14">
        <f t="shared" si="0"/>
        <v>1</v>
      </c>
    </row>
    <row r="25" spans="1:7" ht="15.75">
      <c r="A25" s="25" t="s">
        <v>141</v>
      </c>
      <c r="B25" s="26"/>
      <c r="C25" s="15">
        <f>SUM(C20:C21)/SUM(C20:C23)</f>
        <v>0.75</v>
      </c>
      <c r="D25" s="15">
        <f t="shared" ref="D25:E25" si="1">SUM(D20:D21)/SUM(D20:D23)</f>
        <v>0.75</v>
      </c>
      <c r="E25" s="15">
        <f t="shared" si="1"/>
        <v>0.6875</v>
      </c>
      <c r="F25" s="16">
        <f>SUM(F20:F21)/SUM(F20:F23)</f>
        <v>0.6875</v>
      </c>
      <c r="G25" s="16">
        <f>SUM(G20:G21)/SUM(G20:G23)</f>
        <v>0.6875</v>
      </c>
    </row>
    <row r="26" spans="1:7" ht="15.75">
      <c r="A26" s="24" t="s">
        <v>137</v>
      </c>
      <c r="B26" s="24"/>
      <c r="C26" s="17">
        <f t="shared" ref="C26:G26" si="2">(C20*100+C21*64+C22*36+C23*14)/SUM(C20:C23)</f>
        <v>75</v>
      </c>
      <c r="D26" s="17">
        <f t="shared" si="2"/>
        <v>68.25</v>
      </c>
      <c r="E26" s="17">
        <f t="shared" si="2"/>
        <v>68.75</v>
      </c>
      <c r="F26" s="18">
        <f t="shared" si="2"/>
        <v>59.75</v>
      </c>
      <c r="G26" s="30">
        <f t="shared" si="2"/>
        <v>66.5</v>
      </c>
    </row>
    <row r="42" ht="15" customHeight="1"/>
  </sheetData>
  <protectedRanges>
    <protectedRange sqref="D14:G18 D3:G12" name="Диапазон1_5" securityDescriptor="O:WDG:WDD:(A;;CC;;;WD)"/>
  </protectedRanges>
  <mergeCells count="8">
    <mergeCell ref="A26:B26"/>
    <mergeCell ref="A25:B25"/>
    <mergeCell ref="A19:B19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H22" sqref="H22"/>
    </sheetView>
  </sheetViews>
  <sheetFormatPr defaultRowHeight="15"/>
  <cols>
    <col min="1" max="1" width="4.28515625" customWidth="1"/>
    <col min="2" max="2" width="27.5703125" customWidth="1"/>
    <col min="4" max="4" width="9.7109375" customWidth="1"/>
    <col min="5" max="5" width="11" customWidth="1"/>
    <col min="6" max="6" width="10.7109375" customWidth="1"/>
    <col min="7" max="7" width="10.42578125" customWidth="1"/>
  </cols>
  <sheetData>
    <row r="1" spans="1:8" ht="31.5">
      <c r="A1" s="3"/>
      <c r="B1" s="3"/>
      <c r="C1" s="3" t="s">
        <v>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</row>
    <row r="2" spans="1:8" ht="15.75">
      <c r="A2" s="4">
        <v>1</v>
      </c>
      <c r="B2" s="5" t="s">
        <v>55</v>
      </c>
      <c r="C2" s="6">
        <v>3</v>
      </c>
      <c r="D2" s="4">
        <v>4</v>
      </c>
      <c r="E2" s="4">
        <v>4</v>
      </c>
      <c r="F2" s="4">
        <v>3</v>
      </c>
      <c r="G2" s="4">
        <v>3</v>
      </c>
      <c r="H2" s="4">
        <v>3</v>
      </c>
    </row>
    <row r="3" spans="1:8" ht="15.75">
      <c r="A3" s="4">
        <v>2</v>
      </c>
      <c r="B3" s="5" t="s">
        <v>63</v>
      </c>
      <c r="C3" s="6">
        <v>3</v>
      </c>
      <c r="D3" s="4">
        <v>4</v>
      </c>
      <c r="E3" s="4">
        <v>3</v>
      </c>
      <c r="F3" s="4">
        <v>3</v>
      </c>
      <c r="G3" s="4">
        <v>3</v>
      </c>
      <c r="H3" s="4">
        <v>3</v>
      </c>
    </row>
    <row r="4" spans="1:8" ht="15.75">
      <c r="A4" s="4">
        <v>3</v>
      </c>
      <c r="B4" s="5" t="s">
        <v>64</v>
      </c>
      <c r="C4" s="6">
        <v>4</v>
      </c>
      <c r="D4" s="4">
        <v>4</v>
      </c>
      <c r="E4" s="4">
        <v>4</v>
      </c>
      <c r="F4" s="4">
        <v>4</v>
      </c>
      <c r="G4" s="4">
        <v>3</v>
      </c>
      <c r="H4" s="4">
        <v>4</v>
      </c>
    </row>
    <row r="5" spans="1:8" ht="15.75">
      <c r="A5" s="4">
        <v>4</v>
      </c>
      <c r="B5" s="5" t="s">
        <v>65</v>
      </c>
      <c r="C5" s="6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</row>
    <row r="6" spans="1:8" ht="15.75">
      <c r="A6" s="4">
        <v>5</v>
      </c>
      <c r="B6" s="5" t="s">
        <v>66</v>
      </c>
      <c r="C6" s="6">
        <v>3</v>
      </c>
      <c r="D6" s="4">
        <v>3</v>
      </c>
      <c r="E6" s="4">
        <v>3</v>
      </c>
      <c r="F6" s="4">
        <v>3</v>
      </c>
      <c r="G6" s="4">
        <v>3</v>
      </c>
      <c r="H6" s="4">
        <v>3</v>
      </c>
    </row>
    <row r="7" spans="1:8" ht="15.75">
      <c r="A7" s="4">
        <v>6</v>
      </c>
      <c r="B7" s="5" t="s">
        <v>67</v>
      </c>
      <c r="C7" s="6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</row>
    <row r="8" spans="1:8" ht="15.75">
      <c r="A8" s="4">
        <v>7</v>
      </c>
      <c r="B8" s="5" t="s">
        <v>68</v>
      </c>
      <c r="C8" s="6">
        <v>5</v>
      </c>
      <c r="D8" s="4">
        <v>5</v>
      </c>
      <c r="E8" s="4">
        <v>5</v>
      </c>
      <c r="F8" s="4">
        <v>5</v>
      </c>
      <c r="G8" s="4">
        <v>5</v>
      </c>
      <c r="H8" s="4">
        <v>5</v>
      </c>
    </row>
    <row r="9" spans="1:8" ht="15.75">
      <c r="A9" s="4">
        <v>8</v>
      </c>
      <c r="B9" s="5" t="s">
        <v>69</v>
      </c>
      <c r="C9" s="6">
        <v>5</v>
      </c>
      <c r="D9" s="4">
        <v>5</v>
      </c>
      <c r="E9" s="4">
        <v>5</v>
      </c>
      <c r="F9" s="4">
        <v>5</v>
      </c>
      <c r="G9" s="4">
        <v>5</v>
      </c>
      <c r="H9" s="4">
        <v>5</v>
      </c>
    </row>
    <row r="10" spans="1:8" ht="15.75">
      <c r="A10" s="4">
        <v>9</v>
      </c>
      <c r="B10" s="5" t="s">
        <v>70</v>
      </c>
      <c r="C10" s="6">
        <v>3</v>
      </c>
      <c r="D10" s="4">
        <v>3</v>
      </c>
      <c r="E10" s="4">
        <v>3</v>
      </c>
      <c r="F10" s="4">
        <v>3</v>
      </c>
      <c r="G10" s="4">
        <v>3</v>
      </c>
      <c r="H10" s="4">
        <v>3</v>
      </c>
    </row>
    <row r="11" spans="1:8" ht="15.75">
      <c r="A11" s="4">
        <v>10</v>
      </c>
      <c r="B11" s="5" t="s">
        <v>71</v>
      </c>
      <c r="C11" s="6">
        <v>3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</row>
    <row r="12" spans="1:8" ht="15.75">
      <c r="A12" s="4">
        <v>11</v>
      </c>
      <c r="B12" s="5" t="s">
        <v>72</v>
      </c>
      <c r="C12" s="6">
        <v>5</v>
      </c>
      <c r="D12" s="4">
        <v>5</v>
      </c>
      <c r="E12" s="4">
        <v>5</v>
      </c>
      <c r="F12" s="4">
        <v>5</v>
      </c>
      <c r="G12" s="4">
        <v>4</v>
      </c>
      <c r="H12" s="4">
        <v>5</v>
      </c>
    </row>
    <row r="13" spans="1:8" ht="15.75">
      <c r="A13" s="4">
        <v>12</v>
      </c>
      <c r="B13" s="5" t="s">
        <v>138</v>
      </c>
      <c r="C13" s="6">
        <v>4</v>
      </c>
      <c r="D13" s="4">
        <v>4</v>
      </c>
      <c r="E13" s="4">
        <v>4</v>
      </c>
      <c r="F13" s="4">
        <v>4</v>
      </c>
      <c r="G13" s="4">
        <v>3</v>
      </c>
      <c r="H13" s="4">
        <v>4</v>
      </c>
    </row>
    <row r="14" spans="1:8" ht="15.75">
      <c r="A14" s="25" t="s">
        <v>139</v>
      </c>
      <c r="B14" s="26"/>
      <c r="C14" s="7">
        <f t="shared" ref="C14:H14" si="0">AVERAGE(C2:C13)</f>
        <v>3.6666666666666665</v>
      </c>
      <c r="D14" s="7">
        <f t="shared" si="0"/>
        <v>3.8333333333333335</v>
      </c>
      <c r="E14" s="7">
        <f t="shared" si="0"/>
        <v>3.75</v>
      </c>
      <c r="F14" s="7">
        <f t="shared" si="0"/>
        <v>3.6666666666666665</v>
      </c>
      <c r="G14" s="7">
        <f t="shared" si="0"/>
        <v>3.4166666666666665</v>
      </c>
      <c r="H14" s="7">
        <f t="shared" si="0"/>
        <v>3.6666666666666665</v>
      </c>
    </row>
    <row r="15" spans="1:8" ht="15.75">
      <c r="A15" s="25" t="s">
        <v>5</v>
      </c>
      <c r="B15" s="26"/>
      <c r="C15" s="19">
        <f t="shared" ref="C15:H15" si="1">COUNTIF(C2:C13,"5")</f>
        <v>3</v>
      </c>
      <c r="D15" s="19">
        <f t="shared" si="1"/>
        <v>3</v>
      </c>
      <c r="E15" s="19">
        <f t="shared" si="1"/>
        <v>3</v>
      </c>
      <c r="F15" s="19">
        <f t="shared" si="1"/>
        <v>3</v>
      </c>
      <c r="G15" s="19">
        <f t="shared" si="1"/>
        <v>2</v>
      </c>
      <c r="H15" s="19">
        <f t="shared" si="1"/>
        <v>3</v>
      </c>
    </row>
    <row r="16" spans="1:8" ht="15.75">
      <c r="A16" s="25" t="s">
        <v>6</v>
      </c>
      <c r="B16" s="26"/>
      <c r="C16" s="19">
        <f t="shared" ref="C16:H16" si="2">COUNTIF(C2:C13,"4")</f>
        <v>2</v>
      </c>
      <c r="D16" s="19">
        <f t="shared" si="2"/>
        <v>4</v>
      </c>
      <c r="E16" s="19">
        <f t="shared" si="2"/>
        <v>3</v>
      </c>
      <c r="F16" s="19">
        <f t="shared" si="2"/>
        <v>2</v>
      </c>
      <c r="G16" s="19">
        <f t="shared" si="2"/>
        <v>1</v>
      </c>
      <c r="H16" s="19">
        <f t="shared" si="2"/>
        <v>2</v>
      </c>
    </row>
    <row r="17" spans="1:8" ht="15.75">
      <c r="A17" s="25" t="s">
        <v>7</v>
      </c>
      <c r="B17" s="26"/>
      <c r="C17" s="19">
        <f t="shared" ref="C17:H17" si="3">COUNTIF(C2:C13,"3")</f>
        <v>7</v>
      </c>
      <c r="D17" s="19">
        <f t="shared" si="3"/>
        <v>5</v>
      </c>
      <c r="E17" s="19">
        <f t="shared" si="3"/>
        <v>6</v>
      </c>
      <c r="F17" s="19">
        <f t="shared" si="3"/>
        <v>7</v>
      </c>
      <c r="G17" s="19">
        <f t="shared" si="3"/>
        <v>9</v>
      </c>
      <c r="H17" s="19">
        <f t="shared" si="3"/>
        <v>7</v>
      </c>
    </row>
    <row r="18" spans="1:8" ht="15.75">
      <c r="A18" s="25" t="s">
        <v>8</v>
      </c>
      <c r="B18" s="26"/>
      <c r="C18" s="19">
        <f t="shared" ref="C18:H18" si="4">COUNTIF(C2:C13,"2")</f>
        <v>0</v>
      </c>
      <c r="D18" s="19">
        <f t="shared" si="4"/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</row>
    <row r="19" spans="1:8" ht="15.75">
      <c r="A19" s="25" t="s">
        <v>140</v>
      </c>
      <c r="B19" s="26"/>
      <c r="C19" s="20">
        <f>SUM(C15:C17)/SUM(C15:C18)</f>
        <v>1</v>
      </c>
      <c r="D19" s="20">
        <f t="shared" ref="D19:H19" si="5">SUM(D15:D17)/SUM(D15:D18)</f>
        <v>1</v>
      </c>
      <c r="E19" s="20">
        <f t="shared" si="5"/>
        <v>1</v>
      </c>
      <c r="F19" s="20">
        <f t="shared" si="5"/>
        <v>1</v>
      </c>
      <c r="G19" s="20">
        <f t="shared" si="5"/>
        <v>1</v>
      </c>
      <c r="H19" s="20">
        <f t="shared" si="5"/>
        <v>1</v>
      </c>
    </row>
    <row r="20" spans="1:8" ht="15.75">
      <c r="A20" s="25" t="s">
        <v>141</v>
      </c>
      <c r="B20" s="26"/>
      <c r="C20" s="21">
        <f t="shared" ref="C20:H20" si="6">SUM(C15:C16)/SUM(C15:C18)</f>
        <v>0.41666666666666669</v>
      </c>
      <c r="D20" s="21">
        <f t="shared" si="6"/>
        <v>0.58333333333333337</v>
      </c>
      <c r="E20" s="21">
        <f t="shared" si="6"/>
        <v>0.5</v>
      </c>
      <c r="F20" s="21">
        <f t="shared" si="6"/>
        <v>0.41666666666666669</v>
      </c>
      <c r="G20" s="21">
        <f t="shared" si="6"/>
        <v>0.25</v>
      </c>
      <c r="H20" s="21">
        <f t="shared" si="6"/>
        <v>0.41666666666666669</v>
      </c>
    </row>
    <row r="21" spans="1:8" ht="15.75">
      <c r="A21" s="22"/>
      <c r="B21" s="22" t="s">
        <v>137</v>
      </c>
      <c r="C21" s="23">
        <f>(C15*100+C16*64+C17*36+C18*14)/SUM(C15:C18)</f>
        <v>56.666666666666664</v>
      </c>
      <c r="D21" s="23">
        <f t="shared" ref="D21:H21" si="7">(D15*100+D16*64+D17*36+D18*14)/SUM(D15:D18)</f>
        <v>61.333333333333336</v>
      </c>
      <c r="E21" s="23">
        <f t="shared" si="7"/>
        <v>59</v>
      </c>
      <c r="F21" s="23">
        <f t="shared" si="7"/>
        <v>56.666666666666664</v>
      </c>
      <c r="G21" s="31">
        <f t="shared" si="7"/>
        <v>49</v>
      </c>
      <c r="H21" s="31">
        <f t="shared" si="7"/>
        <v>56.666666666666664</v>
      </c>
    </row>
  </sheetData>
  <mergeCells count="7">
    <mergeCell ref="A20:B20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G23" sqref="G23"/>
    </sheetView>
  </sheetViews>
  <sheetFormatPr defaultRowHeight="14.25"/>
  <cols>
    <col min="1" max="1" width="9.28515625" style="2" bestFit="1" customWidth="1"/>
    <col min="2" max="2" width="26" style="2" customWidth="1"/>
    <col min="3" max="3" width="13.28515625" style="2" customWidth="1"/>
    <col min="4" max="7" width="12.28515625" style="2" bestFit="1" customWidth="1"/>
    <col min="8" max="16384" width="9.140625" style="2"/>
  </cols>
  <sheetData>
    <row r="2" spans="1:7" ht="15.75">
      <c r="A2" s="8"/>
      <c r="B2" s="8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</row>
    <row r="3" spans="1:7" ht="15.75">
      <c r="A3" s="4">
        <v>1</v>
      </c>
      <c r="B3" s="5" t="s">
        <v>91</v>
      </c>
      <c r="C3" s="4">
        <v>4</v>
      </c>
      <c r="D3" s="9">
        <v>5</v>
      </c>
      <c r="E3" s="9">
        <v>4</v>
      </c>
      <c r="F3" s="9">
        <v>4</v>
      </c>
      <c r="G3" s="9">
        <v>4</v>
      </c>
    </row>
    <row r="4" spans="1:7" ht="15.75">
      <c r="A4" s="4">
        <v>2</v>
      </c>
      <c r="B4" s="5" t="s">
        <v>92</v>
      </c>
      <c r="C4" s="4">
        <v>4</v>
      </c>
      <c r="D4" s="9">
        <v>4</v>
      </c>
      <c r="E4" s="9">
        <v>4</v>
      </c>
      <c r="F4" s="9">
        <v>4</v>
      </c>
      <c r="G4" s="9">
        <v>4</v>
      </c>
    </row>
    <row r="5" spans="1:7" ht="15.75">
      <c r="A5" s="4">
        <v>3</v>
      </c>
      <c r="B5" s="5" t="s">
        <v>93</v>
      </c>
      <c r="C5" s="4">
        <v>5</v>
      </c>
      <c r="D5" s="9">
        <v>5</v>
      </c>
      <c r="E5" s="9">
        <v>5</v>
      </c>
      <c r="F5" s="9">
        <v>5</v>
      </c>
      <c r="G5" s="9">
        <v>5</v>
      </c>
    </row>
    <row r="6" spans="1:7" ht="15.75">
      <c r="A6" s="4">
        <v>4</v>
      </c>
      <c r="B6" s="5" t="s">
        <v>94</v>
      </c>
      <c r="C6" s="4">
        <v>4</v>
      </c>
      <c r="D6" s="9">
        <v>5</v>
      </c>
      <c r="E6" s="9">
        <v>5</v>
      </c>
      <c r="F6" s="9">
        <v>5</v>
      </c>
      <c r="G6" s="9">
        <v>5</v>
      </c>
    </row>
    <row r="7" spans="1:7" ht="15.75">
      <c r="A7" s="4">
        <v>5</v>
      </c>
      <c r="B7" s="5" t="s">
        <v>95</v>
      </c>
      <c r="C7" s="4">
        <v>5</v>
      </c>
      <c r="D7" s="9">
        <v>5</v>
      </c>
      <c r="E7" s="9">
        <v>5</v>
      </c>
      <c r="F7" s="9">
        <v>5</v>
      </c>
      <c r="G7" s="9">
        <v>5</v>
      </c>
    </row>
    <row r="8" spans="1:7" ht="15.75">
      <c r="A8" s="4">
        <v>6</v>
      </c>
      <c r="B8" s="5" t="s">
        <v>96</v>
      </c>
      <c r="C8" s="4">
        <v>4</v>
      </c>
      <c r="D8" s="9">
        <v>4</v>
      </c>
      <c r="E8" s="9">
        <v>4</v>
      </c>
      <c r="F8" s="9">
        <v>4</v>
      </c>
      <c r="G8" s="9">
        <v>4</v>
      </c>
    </row>
    <row r="9" spans="1:7" ht="15.75">
      <c r="A9" s="4">
        <v>7</v>
      </c>
      <c r="B9" s="5" t="s">
        <v>97</v>
      </c>
      <c r="C9" s="4">
        <v>4</v>
      </c>
      <c r="D9" s="9">
        <v>4</v>
      </c>
      <c r="E9" s="9">
        <v>4</v>
      </c>
      <c r="F9" s="9">
        <v>4</v>
      </c>
      <c r="G9" s="9">
        <v>4</v>
      </c>
    </row>
    <row r="10" spans="1:7" ht="15.75">
      <c r="A10" s="4">
        <v>8</v>
      </c>
      <c r="B10" s="5" t="s">
        <v>98</v>
      </c>
      <c r="C10" s="4">
        <v>5</v>
      </c>
      <c r="D10" s="9">
        <v>5</v>
      </c>
      <c r="E10" s="9">
        <v>5</v>
      </c>
      <c r="F10" s="9">
        <v>5</v>
      </c>
      <c r="G10" s="9">
        <v>5</v>
      </c>
    </row>
    <row r="11" spans="1:7" ht="15.75">
      <c r="A11" s="4">
        <v>9</v>
      </c>
      <c r="B11" s="5" t="s">
        <v>99</v>
      </c>
      <c r="C11" s="4">
        <v>4</v>
      </c>
      <c r="D11" s="9">
        <v>4</v>
      </c>
      <c r="E11" s="9">
        <v>4</v>
      </c>
      <c r="F11" s="9">
        <v>4</v>
      </c>
      <c r="G11" s="9">
        <v>4</v>
      </c>
    </row>
    <row r="12" spans="1:7" ht="15.75">
      <c r="A12" s="4">
        <v>10</v>
      </c>
      <c r="B12" s="5" t="s">
        <v>100</v>
      </c>
      <c r="C12" s="4">
        <v>4</v>
      </c>
      <c r="D12" s="9">
        <v>4</v>
      </c>
      <c r="E12" s="9">
        <v>3</v>
      </c>
      <c r="F12" s="9">
        <v>3</v>
      </c>
      <c r="G12" s="9">
        <v>3</v>
      </c>
    </row>
    <row r="13" spans="1:7" ht="15.75">
      <c r="A13" s="4">
        <v>11</v>
      </c>
      <c r="B13" s="5" t="s">
        <v>101</v>
      </c>
      <c r="C13" s="4">
        <v>4</v>
      </c>
      <c r="D13" s="9">
        <v>3</v>
      </c>
      <c r="E13" s="9">
        <v>3</v>
      </c>
      <c r="F13" s="9">
        <v>3</v>
      </c>
      <c r="G13" s="9">
        <v>3</v>
      </c>
    </row>
    <row r="14" spans="1:7" ht="15.75">
      <c r="A14" s="4">
        <v>12</v>
      </c>
      <c r="B14" s="5" t="s">
        <v>102</v>
      </c>
      <c r="C14" s="4">
        <v>4</v>
      </c>
      <c r="D14" s="9">
        <v>4</v>
      </c>
      <c r="E14" s="9">
        <v>4</v>
      </c>
      <c r="F14" s="9">
        <v>4</v>
      </c>
      <c r="G14" s="9">
        <v>4</v>
      </c>
    </row>
    <row r="15" spans="1:7" ht="15.75">
      <c r="A15" s="4">
        <v>13</v>
      </c>
      <c r="B15" s="5" t="s">
        <v>103</v>
      </c>
      <c r="C15" s="4">
        <v>5</v>
      </c>
      <c r="D15" s="9">
        <v>5</v>
      </c>
      <c r="E15" s="9">
        <v>5</v>
      </c>
      <c r="F15" s="9">
        <v>5</v>
      </c>
      <c r="G15" s="9">
        <v>5</v>
      </c>
    </row>
    <row r="16" spans="1:7" ht="15.75">
      <c r="A16" s="25" t="s">
        <v>139</v>
      </c>
      <c r="B16" s="26"/>
      <c r="C16" s="12">
        <f>AVERAGE(C3:C15)</f>
        <v>4.3076923076923075</v>
      </c>
      <c r="D16" s="12">
        <f>AVERAGE(D3:D15)</f>
        <v>4.384615384615385</v>
      </c>
      <c r="E16" s="12">
        <f>AVERAGE(E3:E15)</f>
        <v>4.2307692307692308</v>
      </c>
      <c r="F16" s="12">
        <f>AVERAGE(F3:F15)</f>
        <v>4.2307692307692308</v>
      </c>
      <c r="G16" s="12">
        <f>AVERAGE(G3:G15)</f>
        <v>4.2307692307692308</v>
      </c>
    </row>
    <row r="17" spans="1:7" ht="15.75">
      <c r="A17" s="25" t="s">
        <v>5</v>
      </c>
      <c r="B17" s="26"/>
      <c r="C17" s="13">
        <f>COUNTIF(C3:C15,"=5")</f>
        <v>4</v>
      </c>
      <c r="D17" s="13">
        <f>COUNTIF(D3:D15,"=5")</f>
        <v>6</v>
      </c>
      <c r="E17" s="13">
        <f>COUNTIF(E3:E15,"=5")</f>
        <v>5</v>
      </c>
      <c r="F17" s="13">
        <f>COUNTIF(F3:F15,"=5")</f>
        <v>5</v>
      </c>
      <c r="G17" s="13">
        <f>COUNTIF(G3:G15,"=5")</f>
        <v>5</v>
      </c>
    </row>
    <row r="18" spans="1:7" ht="15.75">
      <c r="A18" s="25" t="s">
        <v>6</v>
      </c>
      <c r="B18" s="26"/>
      <c r="C18" s="13">
        <f>COUNTIF(C3:C15,"=4")</f>
        <v>9</v>
      </c>
      <c r="D18" s="13">
        <f>COUNTIF(D3:D15,"=4")</f>
        <v>6</v>
      </c>
      <c r="E18" s="13">
        <f>COUNTIF(E3:E15,"=4")</f>
        <v>6</v>
      </c>
      <c r="F18" s="13">
        <f>COUNTIF(F3:F15,"=4")</f>
        <v>6</v>
      </c>
      <c r="G18" s="13">
        <f>COUNTIF(G3:G15,"=4")</f>
        <v>6</v>
      </c>
    </row>
    <row r="19" spans="1:7" ht="15.75">
      <c r="A19" s="25" t="s">
        <v>7</v>
      </c>
      <c r="B19" s="26"/>
      <c r="C19" s="13">
        <f>COUNTIF(C3:C15,"=3")</f>
        <v>0</v>
      </c>
      <c r="D19" s="13">
        <f>COUNTIF(D3:D15,"=3")</f>
        <v>1</v>
      </c>
      <c r="E19" s="13">
        <f>COUNTIF(E3:E15,"=3")</f>
        <v>2</v>
      </c>
      <c r="F19" s="13">
        <f>COUNTIF(F3:F15,"=3")</f>
        <v>2</v>
      </c>
      <c r="G19" s="13">
        <f>COUNTIF(G3:G15,"=3")</f>
        <v>2</v>
      </c>
    </row>
    <row r="20" spans="1:7" ht="15.75">
      <c r="A20" s="25" t="s">
        <v>8</v>
      </c>
      <c r="B20" s="26"/>
      <c r="C20" s="13">
        <f>COUNTIF(C3:C15,"=2")</f>
        <v>0</v>
      </c>
      <c r="D20" s="13">
        <f>COUNTIF(D3:D15,"=2")</f>
        <v>0</v>
      </c>
      <c r="E20" s="13">
        <f>COUNTIF(E3:E15,"=2")</f>
        <v>0</v>
      </c>
      <c r="F20" s="13">
        <f>COUNTIF(F3:F15,"=2")</f>
        <v>0</v>
      </c>
      <c r="G20" s="13">
        <f>COUNTIF(G3:G15,"=2")</f>
        <v>0</v>
      </c>
    </row>
    <row r="21" spans="1:7" ht="15.75">
      <c r="A21" s="25" t="s">
        <v>140</v>
      </c>
      <c r="B21" s="26"/>
      <c r="C21" s="14">
        <f t="shared" ref="C21:G21" si="0">SUM(C17:C19)/SUM(C17:C20)</f>
        <v>1</v>
      </c>
      <c r="D21" s="14">
        <f t="shared" si="0"/>
        <v>1</v>
      </c>
      <c r="E21" s="14">
        <f t="shared" si="0"/>
        <v>1</v>
      </c>
      <c r="F21" s="14">
        <f t="shared" si="0"/>
        <v>1</v>
      </c>
      <c r="G21" s="14">
        <f t="shared" si="0"/>
        <v>1</v>
      </c>
    </row>
    <row r="22" spans="1:7" ht="15.75">
      <c r="A22" s="25" t="s">
        <v>141</v>
      </c>
      <c r="B22" s="26"/>
      <c r="C22" s="15">
        <f t="shared" ref="C22:G22" si="1">SUM(C17:C18)/SUM(C17:C20)</f>
        <v>1</v>
      </c>
      <c r="D22" s="15">
        <f t="shared" si="1"/>
        <v>0.92307692307692313</v>
      </c>
      <c r="E22" s="15">
        <f t="shared" si="1"/>
        <v>0.84615384615384615</v>
      </c>
      <c r="F22" s="15">
        <f t="shared" si="1"/>
        <v>0.84615384615384615</v>
      </c>
      <c r="G22" s="15">
        <f t="shared" si="1"/>
        <v>0.84615384615384615</v>
      </c>
    </row>
    <row r="23" spans="1:7" ht="15.75">
      <c r="A23" s="27" t="s">
        <v>137</v>
      </c>
      <c r="B23" s="28"/>
      <c r="C23" s="17">
        <f t="shared" ref="C23:G23" si="2">(C17*100+C18*64+C19*36+C20*14)/SUM(C17:C20)</f>
        <v>75.07692307692308</v>
      </c>
      <c r="D23" s="17">
        <f t="shared" si="2"/>
        <v>78.461538461538467</v>
      </c>
      <c r="E23" s="17">
        <f t="shared" si="2"/>
        <v>73.538461538461533</v>
      </c>
      <c r="F23" s="30">
        <f t="shared" si="2"/>
        <v>73.538461538461533</v>
      </c>
      <c r="G23" s="30">
        <f t="shared" si="2"/>
        <v>73.538461538461533</v>
      </c>
    </row>
  </sheetData>
  <protectedRanges>
    <protectedRange sqref="D3:G15" name="Диапазон1_5" securityDescriptor="O:WDG:WDD:(A;;CC;;;WD)"/>
  </protectedRanges>
  <mergeCells count="8">
    <mergeCell ref="A23:B23"/>
    <mergeCell ref="A22:B22"/>
    <mergeCell ref="A16:B16"/>
    <mergeCell ref="A17:B17"/>
    <mergeCell ref="A18:B18"/>
    <mergeCell ref="A19:B19"/>
    <mergeCell ref="A20:B20"/>
    <mergeCell ref="A21:B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G22" sqref="G22"/>
    </sheetView>
  </sheetViews>
  <sheetFormatPr defaultRowHeight="14.25"/>
  <cols>
    <col min="1" max="1" width="9.28515625" style="2" bestFit="1" customWidth="1"/>
    <col min="2" max="2" width="26" style="2" customWidth="1"/>
    <col min="3" max="3" width="12" style="2" customWidth="1"/>
    <col min="4" max="4" width="13.28515625" style="2" customWidth="1"/>
    <col min="5" max="8" width="12.28515625" style="2" bestFit="1" customWidth="1"/>
    <col min="9" max="16384" width="9.140625" style="2"/>
  </cols>
  <sheetData>
    <row r="2" spans="1:8" ht="15.75">
      <c r="A2" s="8"/>
      <c r="B2" s="8"/>
      <c r="C2" s="8" t="s">
        <v>9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</row>
    <row r="3" spans="1:8" ht="15.75">
      <c r="A3" s="4">
        <v>1</v>
      </c>
      <c r="B3" s="5" t="s">
        <v>104</v>
      </c>
      <c r="C3" s="9">
        <v>5</v>
      </c>
      <c r="D3" s="4">
        <v>5</v>
      </c>
      <c r="E3" s="9">
        <v>5</v>
      </c>
      <c r="F3" s="9">
        <v>5</v>
      </c>
      <c r="G3" s="9">
        <v>4</v>
      </c>
      <c r="H3" s="9">
        <v>5</v>
      </c>
    </row>
    <row r="4" spans="1:8" ht="15.75">
      <c r="A4" s="4">
        <v>2</v>
      </c>
      <c r="B4" s="5" t="s">
        <v>105</v>
      </c>
      <c r="C4" s="9">
        <v>3</v>
      </c>
      <c r="D4" s="4">
        <v>3</v>
      </c>
      <c r="E4" s="9">
        <v>3</v>
      </c>
      <c r="F4" s="9">
        <v>3</v>
      </c>
      <c r="G4" s="9">
        <v>3</v>
      </c>
      <c r="H4" s="9">
        <v>3</v>
      </c>
    </row>
    <row r="5" spans="1:8" ht="15.75">
      <c r="A5" s="4">
        <v>3</v>
      </c>
      <c r="B5" s="5" t="s">
        <v>106</v>
      </c>
      <c r="C5" s="9">
        <v>5</v>
      </c>
      <c r="D5" s="4">
        <v>5</v>
      </c>
      <c r="E5" s="9">
        <v>5</v>
      </c>
      <c r="F5" s="9">
        <v>4</v>
      </c>
      <c r="G5" s="9">
        <v>4</v>
      </c>
      <c r="H5" s="9">
        <v>4</v>
      </c>
    </row>
    <row r="6" spans="1:8" ht="15.75">
      <c r="A6" s="4">
        <v>4</v>
      </c>
      <c r="B6" s="5" t="s">
        <v>107</v>
      </c>
      <c r="C6" s="9">
        <v>5</v>
      </c>
      <c r="D6" s="4">
        <v>5</v>
      </c>
      <c r="E6" s="9">
        <v>5</v>
      </c>
      <c r="F6" s="9">
        <v>5</v>
      </c>
      <c r="G6" s="9">
        <v>4</v>
      </c>
      <c r="H6" s="9">
        <v>5</v>
      </c>
    </row>
    <row r="7" spans="1:8" ht="15.75">
      <c r="A7" s="4">
        <v>5</v>
      </c>
      <c r="B7" s="5" t="s">
        <v>108</v>
      </c>
      <c r="C7" s="9">
        <v>4</v>
      </c>
      <c r="D7" s="4">
        <v>4</v>
      </c>
      <c r="E7" s="9">
        <v>4</v>
      </c>
      <c r="F7" s="9">
        <v>4</v>
      </c>
      <c r="G7" s="9">
        <v>4</v>
      </c>
      <c r="H7" s="9">
        <v>4</v>
      </c>
    </row>
    <row r="8" spans="1:8" ht="15.75">
      <c r="A8" s="4">
        <v>6</v>
      </c>
      <c r="B8" s="5" t="s">
        <v>109</v>
      </c>
      <c r="C8" s="9">
        <v>4</v>
      </c>
      <c r="D8" s="4">
        <v>4</v>
      </c>
      <c r="E8" s="9">
        <v>4</v>
      </c>
      <c r="F8" s="9">
        <v>4</v>
      </c>
      <c r="G8" s="9">
        <v>4</v>
      </c>
      <c r="H8" s="9">
        <v>4</v>
      </c>
    </row>
    <row r="9" spans="1:8" ht="15.75">
      <c r="A9" s="4">
        <v>7</v>
      </c>
      <c r="B9" s="5" t="s">
        <v>110</v>
      </c>
      <c r="C9" s="9">
        <v>4</v>
      </c>
      <c r="D9" s="4">
        <v>3</v>
      </c>
      <c r="E9" s="9">
        <v>4</v>
      </c>
      <c r="F9" s="9">
        <v>4</v>
      </c>
      <c r="G9" s="9">
        <v>4</v>
      </c>
      <c r="H9" s="9">
        <v>4</v>
      </c>
    </row>
    <row r="10" spans="1:8" ht="15.75">
      <c r="A10" s="4">
        <v>8</v>
      </c>
      <c r="B10" s="5" t="s">
        <v>111</v>
      </c>
      <c r="C10" s="9">
        <v>4</v>
      </c>
      <c r="D10" s="4">
        <v>4</v>
      </c>
      <c r="E10" s="9">
        <v>4</v>
      </c>
      <c r="F10" s="9">
        <v>5</v>
      </c>
      <c r="G10" s="9">
        <v>4</v>
      </c>
      <c r="H10" s="9">
        <v>4</v>
      </c>
    </row>
    <row r="11" spans="1:8" ht="15.75">
      <c r="A11" s="4">
        <v>9</v>
      </c>
      <c r="B11" s="5" t="s">
        <v>112</v>
      </c>
      <c r="C11" s="9">
        <v>4</v>
      </c>
      <c r="D11" s="4">
        <v>4</v>
      </c>
      <c r="E11" s="9">
        <v>4</v>
      </c>
      <c r="F11" s="9">
        <v>4</v>
      </c>
      <c r="G11" s="9">
        <v>3</v>
      </c>
      <c r="H11" s="9">
        <v>4</v>
      </c>
    </row>
    <row r="12" spans="1:8" ht="15.75">
      <c r="A12" s="4">
        <v>10</v>
      </c>
      <c r="B12" s="5" t="s">
        <v>113</v>
      </c>
      <c r="C12" s="9">
        <v>4</v>
      </c>
      <c r="D12" s="4">
        <v>4</v>
      </c>
      <c r="E12" s="9">
        <v>4</v>
      </c>
      <c r="F12" s="9">
        <v>4</v>
      </c>
      <c r="G12" s="9">
        <v>4</v>
      </c>
      <c r="H12" s="9">
        <v>4</v>
      </c>
    </row>
    <row r="13" spans="1:8" ht="15.75">
      <c r="A13" s="4">
        <v>11</v>
      </c>
      <c r="B13" s="5" t="s">
        <v>114</v>
      </c>
      <c r="C13" s="9">
        <v>4</v>
      </c>
      <c r="D13" s="4">
        <v>3</v>
      </c>
      <c r="E13" s="9">
        <v>3</v>
      </c>
      <c r="F13" s="9">
        <v>4</v>
      </c>
      <c r="G13" s="9">
        <v>4</v>
      </c>
      <c r="H13" s="9">
        <v>4</v>
      </c>
    </row>
    <row r="14" spans="1:8" ht="15.75">
      <c r="A14" s="25" t="s">
        <v>139</v>
      </c>
      <c r="B14" s="26"/>
      <c r="C14" s="12">
        <f t="shared" ref="C14:H14" si="0">AVERAGE(C3:C13)</f>
        <v>4.1818181818181817</v>
      </c>
      <c r="D14" s="12">
        <f t="shared" si="0"/>
        <v>4</v>
      </c>
      <c r="E14" s="12">
        <f t="shared" si="0"/>
        <v>4.0909090909090908</v>
      </c>
      <c r="F14" s="12">
        <f t="shared" si="0"/>
        <v>4.1818181818181817</v>
      </c>
      <c r="G14" s="12">
        <f t="shared" si="0"/>
        <v>3.8181818181818183</v>
      </c>
      <c r="H14" s="12">
        <f t="shared" si="0"/>
        <v>4.0909090909090908</v>
      </c>
    </row>
    <row r="15" spans="1:8" ht="15.75">
      <c r="A15" s="25" t="s">
        <v>5</v>
      </c>
      <c r="B15" s="26"/>
      <c r="C15" s="13">
        <f t="shared" ref="C15:H15" si="1">COUNTIF(C3:C13,"=5")</f>
        <v>3</v>
      </c>
      <c r="D15" s="13">
        <f t="shared" si="1"/>
        <v>3</v>
      </c>
      <c r="E15" s="13">
        <f t="shared" si="1"/>
        <v>3</v>
      </c>
      <c r="F15" s="13">
        <f t="shared" si="1"/>
        <v>3</v>
      </c>
      <c r="G15" s="13">
        <f t="shared" si="1"/>
        <v>0</v>
      </c>
      <c r="H15" s="13">
        <f t="shared" si="1"/>
        <v>2</v>
      </c>
    </row>
    <row r="16" spans="1:8" ht="15.75">
      <c r="A16" s="25" t="s">
        <v>6</v>
      </c>
      <c r="B16" s="26"/>
      <c r="C16" s="13">
        <f t="shared" ref="C16:H16" si="2">COUNTIF(C3:C13,"=4")</f>
        <v>7</v>
      </c>
      <c r="D16" s="13">
        <f t="shared" si="2"/>
        <v>5</v>
      </c>
      <c r="E16" s="13">
        <f t="shared" si="2"/>
        <v>6</v>
      </c>
      <c r="F16" s="13">
        <f t="shared" si="2"/>
        <v>7</v>
      </c>
      <c r="G16" s="13">
        <f t="shared" si="2"/>
        <v>9</v>
      </c>
      <c r="H16" s="13">
        <f t="shared" si="2"/>
        <v>8</v>
      </c>
    </row>
    <row r="17" spans="1:8" ht="15.75">
      <c r="A17" s="25" t="s">
        <v>7</v>
      </c>
      <c r="B17" s="26"/>
      <c r="C17" s="13">
        <f t="shared" ref="C17:H17" si="3">COUNTIF(C3:C13,"=3")</f>
        <v>1</v>
      </c>
      <c r="D17" s="13">
        <f t="shared" si="3"/>
        <v>3</v>
      </c>
      <c r="E17" s="13">
        <f t="shared" si="3"/>
        <v>2</v>
      </c>
      <c r="F17" s="13">
        <f t="shared" si="3"/>
        <v>1</v>
      </c>
      <c r="G17" s="13">
        <f t="shared" si="3"/>
        <v>2</v>
      </c>
      <c r="H17" s="13">
        <f t="shared" si="3"/>
        <v>1</v>
      </c>
    </row>
    <row r="18" spans="1:8" ht="15.75">
      <c r="A18" s="25" t="s">
        <v>8</v>
      </c>
      <c r="B18" s="26"/>
      <c r="C18" s="13">
        <f t="shared" ref="C18:H18" si="4">COUNTIF(C3:C13,"=2")</f>
        <v>0</v>
      </c>
      <c r="D18" s="13">
        <f t="shared" si="4"/>
        <v>0</v>
      </c>
      <c r="E18" s="13">
        <f t="shared" si="4"/>
        <v>0</v>
      </c>
      <c r="F18" s="13">
        <f t="shared" si="4"/>
        <v>0</v>
      </c>
      <c r="G18" s="13">
        <f t="shared" si="4"/>
        <v>0</v>
      </c>
      <c r="H18" s="13">
        <f t="shared" si="4"/>
        <v>0</v>
      </c>
    </row>
    <row r="19" spans="1:8" ht="15.75">
      <c r="A19" s="25" t="s">
        <v>140</v>
      </c>
      <c r="B19" s="26"/>
      <c r="C19" s="14">
        <f>SUM(F15:F17)/SUM(F15:F18)</f>
        <v>1</v>
      </c>
      <c r="D19" s="14">
        <f>SUM(F15:F17)/SUM(F15:F18)</f>
        <v>1</v>
      </c>
      <c r="E19" s="14">
        <f>SUM(F15:F17)/SUM(F15:F18)</f>
        <v>1</v>
      </c>
      <c r="F19" s="14">
        <f>SUM(F15:F17)/SUM(F15:F18)</f>
        <v>1</v>
      </c>
      <c r="G19" s="14">
        <f t="shared" ref="G19:H19" si="5">SUM(G15:G17)/SUM(G15:G18)</f>
        <v>1</v>
      </c>
      <c r="H19" s="14">
        <f t="shared" si="5"/>
        <v>1</v>
      </c>
    </row>
    <row r="20" spans="1:8" ht="15.75">
      <c r="A20" s="25" t="s">
        <v>141</v>
      </c>
      <c r="B20" s="26"/>
      <c r="C20" s="15">
        <f>SUM(C15:C16)/SUM(C15:C18)</f>
        <v>0.90909090909090906</v>
      </c>
      <c r="D20" s="15">
        <f>SUM(D15:D16)/SUM(D15:D18)</f>
        <v>0.72727272727272729</v>
      </c>
      <c r="E20" s="15">
        <f>SUM(E15:E16)/SUM(E15:E18)</f>
        <v>0.81818181818181823</v>
      </c>
      <c r="F20" s="15">
        <f>SUM(F15:F16)/SUM(F15:F18)</f>
        <v>0.90909090909090906</v>
      </c>
      <c r="G20" s="15">
        <f>SUM(G15:G16)/SUM(G15:G18)</f>
        <v>0.81818181818181823</v>
      </c>
      <c r="H20" s="15">
        <f>SUM(H15:H16)/SUM(H15:H18)</f>
        <v>0.90909090909090906</v>
      </c>
    </row>
    <row r="21" spans="1:8" ht="15.75">
      <c r="A21" s="27" t="s">
        <v>137</v>
      </c>
      <c r="B21" s="28"/>
      <c r="C21" s="17">
        <f t="shared" ref="C21:H21" si="6">(C15*100+C16*64+C17*36+C18*14)/SUM(C15:C18)</f>
        <v>71.272727272727266</v>
      </c>
      <c r="D21" s="17">
        <f t="shared" si="6"/>
        <v>66.181818181818187</v>
      </c>
      <c r="E21" s="17">
        <f t="shared" si="6"/>
        <v>68.727272727272734</v>
      </c>
      <c r="F21" s="17">
        <f t="shared" si="6"/>
        <v>71.272727272727266</v>
      </c>
      <c r="G21" s="30">
        <f t="shared" si="6"/>
        <v>58.909090909090907</v>
      </c>
      <c r="H21" s="30">
        <f t="shared" si="6"/>
        <v>68</v>
      </c>
    </row>
  </sheetData>
  <protectedRanges>
    <protectedRange sqref="C3:C13 E3:H13" name="Диапазон1_5" securityDescriptor="O:WDG:WDD:(A;;CC;;;WD)"/>
  </protectedRanges>
  <mergeCells count="8">
    <mergeCell ref="A21:B21"/>
    <mergeCell ref="A20:B20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2"/>
  <sheetViews>
    <sheetView topLeftCell="A18" workbookViewId="0">
      <selection activeCell="G33" sqref="G33"/>
    </sheetView>
  </sheetViews>
  <sheetFormatPr defaultRowHeight="14.25"/>
  <cols>
    <col min="1" max="1" width="9.28515625" style="2" bestFit="1" customWidth="1"/>
    <col min="2" max="2" width="26" style="2" customWidth="1"/>
    <col min="3" max="3" width="12" style="2" customWidth="1"/>
    <col min="4" max="4" width="13.28515625" style="2" customWidth="1"/>
    <col min="5" max="8" width="12.28515625" style="2" bestFit="1" customWidth="1"/>
    <col min="9" max="16384" width="9.140625" style="2"/>
  </cols>
  <sheetData>
    <row r="2" spans="1:8" ht="15.75">
      <c r="A2" s="8"/>
      <c r="B2" s="8"/>
      <c r="C2" s="8" t="s">
        <v>9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</row>
    <row r="3" spans="1:8" ht="15.75">
      <c r="A3" s="4">
        <v>1</v>
      </c>
      <c r="B3" s="5" t="s">
        <v>115</v>
      </c>
      <c r="C3" s="9">
        <v>4</v>
      </c>
      <c r="D3" s="4">
        <v>3</v>
      </c>
      <c r="E3" s="9">
        <v>4</v>
      </c>
      <c r="F3" s="9">
        <v>3</v>
      </c>
      <c r="G3" s="9">
        <v>4</v>
      </c>
      <c r="H3" s="9">
        <v>4</v>
      </c>
    </row>
    <row r="4" spans="1:8" ht="15.75">
      <c r="A4" s="4">
        <v>2</v>
      </c>
      <c r="B4" s="5" t="s">
        <v>116</v>
      </c>
      <c r="C4" s="9">
        <v>5</v>
      </c>
      <c r="D4" s="4">
        <v>5</v>
      </c>
      <c r="E4" s="9">
        <v>5</v>
      </c>
      <c r="F4" s="9">
        <v>5</v>
      </c>
      <c r="G4" s="9">
        <v>5</v>
      </c>
      <c r="H4" s="9">
        <v>5</v>
      </c>
    </row>
    <row r="5" spans="1:8" ht="15.75">
      <c r="A5" s="4">
        <v>3</v>
      </c>
      <c r="B5" s="5" t="s">
        <v>117</v>
      </c>
      <c r="C5" s="9">
        <v>5</v>
      </c>
      <c r="D5" s="4">
        <v>5</v>
      </c>
      <c r="E5" s="9">
        <v>5</v>
      </c>
      <c r="F5" s="9">
        <v>4</v>
      </c>
      <c r="G5" s="9">
        <v>4</v>
      </c>
      <c r="H5" s="9">
        <v>4</v>
      </c>
    </row>
    <row r="6" spans="1:8" ht="15.75">
      <c r="A6" s="4">
        <v>4</v>
      </c>
      <c r="B6" s="5" t="s">
        <v>118</v>
      </c>
      <c r="C6" s="9">
        <v>3</v>
      </c>
      <c r="D6" s="4">
        <v>3</v>
      </c>
      <c r="E6" s="9">
        <v>3</v>
      </c>
      <c r="F6" s="9">
        <v>3</v>
      </c>
      <c r="G6" s="9">
        <v>3</v>
      </c>
      <c r="H6" s="9">
        <v>3</v>
      </c>
    </row>
    <row r="7" spans="1:8" ht="15.75">
      <c r="A7" s="4">
        <v>5</v>
      </c>
      <c r="B7" s="5" t="s">
        <v>119</v>
      </c>
      <c r="C7" s="9">
        <v>5</v>
      </c>
      <c r="D7" s="4">
        <v>4</v>
      </c>
      <c r="E7" s="9">
        <v>4</v>
      </c>
      <c r="F7" s="9">
        <v>4</v>
      </c>
      <c r="G7" s="9">
        <v>4</v>
      </c>
      <c r="H7" s="9">
        <v>4</v>
      </c>
    </row>
    <row r="8" spans="1:8" ht="15.75">
      <c r="A8" s="4">
        <v>6</v>
      </c>
      <c r="B8" s="5" t="s">
        <v>120</v>
      </c>
      <c r="C8" s="9">
        <v>3</v>
      </c>
      <c r="D8" s="4">
        <v>3</v>
      </c>
      <c r="E8" s="9">
        <v>3</v>
      </c>
      <c r="F8" s="9">
        <v>3</v>
      </c>
      <c r="G8" s="9">
        <v>3</v>
      </c>
      <c r="H8" s="9">
        <v>3</v>
      </c>
    </row>
    <row r="9" spans="1:8" ht="15.75">
      <c r="A9" s="4">
        <v>7</v>
      </c>
      <c r="B9" s="5" t="s">
        <v>121</v>
      </c>
      <c r="C9" s="9">
        <v>3</v>
      </c>
      <c r="D9" s="4">
        <v>3</v>
      </c>
      <c r="E9" s="9">
        <v>4</v>
      </c>
      <c r="F9" s="9">
        <v>3</v>
      </c>
      <c r="G9" s="9">
        <v>3</v>
      </c>
      <c r="H9" s="9">
        <v>3</v>
      </c>
    </row>
    <row r="10" spans="1:8" ht="15.75">
      <c r="A10" s="4">
        <v>8</v>
      </c>
      <c r="B10" s="5" t="s">
        <v>122</v>
      </c>
      <c r="C10" s="9">
        <v>3</v>
      </c>
      <c r="D10" s="4">
        <v>3</v>
      </c>
      <c r="E10" s="9">
        <v>3</v>
      </c>
      <c r="F10" s="9">
        <v>3</v>
      </c>
      <c r="G10" s="9">
        <v>3</v>
      </c>
      <c r="H10" s="9">
        <v>3</v>
      </c>
    </row>
    <row r="11" spans="1:8" ht="15.75">
      <c r="A11" s="4">
        <v>9</v>
      </c>
      <c r="B11" s="5" t="s">
        <v>123</v>
      </c>
      <c r="C11" s="9">
        <v>4</v>
      </c>
      <c r="D11" s="4">
        <v>4</v>
      </c>
      <c r="E11" s="9">
        <v>4</v>
      </c>
      <c r="F11" s="9">
        <v>4</v>
      </c>
      <c r="G11" s="9">
        <v>4</v>
      </c>
      <c r="H11" s="9">
        <v>4</v>
      </c>
    </row>
    <row r="12" spans="1:8" ht="15.75">
      <c r="A12" s="4">
        <v>10</v>
      </c>
      <c r="B12" s="5" t="s">
        <v>124</v>
      </c>
      <c r="C12" s="9">
        <v>4</v>
      </c>
      <c r="D12" s="4">
        <v>4</v>
      </c>
      <c r="E12" s="9">
        <v>4</v>
      </c>
      <c r="F12" s="9">
        <v>4</v>
      </c>
      <c r="G12" s="9">
        <v>4</v>
      </c>
      <c r="H12" s="9">
        <v>4</v>
      </c>
    </row>
    <row r="13" spans="1:8" ht="15.75">
      <c r="A13" s="4">
        <v>11</v>
      </c>
      <c r="B13" s="5" t="s">
        <v>125</v>
      </c>
      <c r="C13" s="9">
        <v>5</v>
      </c>
      <c r="D13" s="4">
        <v>4</v>
      </c>
      <c r="E13" s="9">
        <v>5</v>
      </c>
      <c r="F13" s="9">
        <v>5</v>
      </c>
      <c r="G13" s="9">
        <v>5</v>
      </c>
      <c r="H13" s="9">
        <v>5</v>
      </c>
    </row>
    <row r="14" spans="1:8" ht="15.75">
      <c r="A14" s="4">
        <v>12</v>
      </c>
      <c r="B14" s="5" t="s">
        <v>126</v>
      </c>
      <c r="C14" s="9">
        <v>3</v>
      </c>
      <c r="D14" s="4">
        <v>3</v>
      </c>
      <c r="E14" s="9">
        <v>3</v>
      </c>
      <c r="F14" s="9">
        <v>3</v>
      </c>
      <c r="G14" s="9">
        <v>3</v>
      </c>
      <c r="H14" s="9">
        <v>3</v>
      </c>
    </row>
    <row r="15" spans="1:8" ht="15.75">
      <c r="A15" s="4">
        <v>13</v>
      </c>
      <c r="B15" s="5" t="s">
        <v>127</v>
      </c>
      <c r="C15" s="10">
        <v>5</v>
      </c>
      <c r="D15" s="4">
        <v>5</v>
      </c>
      <c r="E15" s="9">
        <v>5</v>
      </c>
      <c r="F15" s="9">
        <v>5</v>
      </c>
      <c r="G15" s="9">
        <v>5</v>
      </c>
      <c r="H15" s="9">
        <v>5</v>
      </c>
    </row>
    <row r="16" spans="1:8" ht="15.75">
      <c r="A16" s="4">
        <v>14</v>
      </c>
      <c r="B16" s="5" t="s">
        <v>128</v>
      </c>
      <c r="C16" s="9">
        <v>3</v>
      </c>
      <c r="D16" s="4">
        <v>3</v>
      </c>
      <c r="E16" s="9">
        <v>4</v>
      </c>
      <c r="F16" s="9">
        <v>3</v>
      </c>
      <c r="G16" s="9">
        <v>3</v>
      </c>
      <c r="H16" s="9">
        <v>3</v>
      </c>
    </row>
    <row r="17" spans="1:8" ht="15.75">
      <c r="A17" s="4">
        <v>15</v>
      </c>
      <c r="B17" s="5" t="s">
        <v>129</v>
      </c>
      <c r="C17" s="9">
        <v>3</v>
      </c>
      <c r="D17" s="4">
        <v>3</v>
      </c>
      <c r="E17" s="9">
        <v>3</v>
      </c>
      <c r="F17" s="9">
        <v>3</v>
      </c>
      <c r="G17" s="9">
        <v>3</v>
      </c>
      <c r="H17" s="9">
        <v>3</v>
      </c>
    </row>
    <row r="18" spans="1:8" ht="15.75">
      <c r="A18" s="4">
        <v>16</v>
      </c>
      <c r="B18" s="5" t="s">
        <v>130</v>
      </c>
      <c r="C18" s="4">
        <v>4</v>
      </c>
      <c r="D18" s="4">
        <v>4</v>
      </c>
      <c r="E18" s="9">
        <v>4</v>
      </c>
      <c r="F18" s="9">
        <v>4</v>
      </c>
      <c r="G18" s="9">
        <v>4</v>
      </c>
      <c r="H18" s="9">
        <v>4</v>
      </c>
    </row>
    <row r="19" spans="1:8" ht="15.75">
      <c r="A19" s="4">
        <v>17</v>
      </c>
      <c r="B19" s="5" t="s">
        <v>131</v>
      </c>
      <c r="C19" s="4">
        <v>3</v>
      </c>
      <c r="D19" s="4">
        <v>3</v>
      </c>
      <c r="E19" s="9">
        <v>3</v>
      </c>
      <c r="F19" s="9">
        <v>3</v>
      </c>
      <c r="G19" s="9">
        <v>3</v>
      </c>
      <c r="H19" s="9">
        <v>3</v>
      </c>
    </row>
    <row r="20" spans="1:8" ht="15.75">
      <c r="A20" s="4">
        <v>18</v>
      </c>
      <c r="B20" s="5" t="s">
        <v>132</v>
      </c>
      <c r="C20" s="4">
        <v>4</v>
      </c>
      <c r="D20" s="4">
        <v>3</v>
      </c>
      <c r="E20" s="9">
        <v>4</v>
      </c>
      <c r="F20" s="9">
        <v>3</v>
      </c>
      <c r="G20" s="9">
        <v>3</v>
      </c>
      <c r="H20" s="9">
        <v>3</v>
      </c>
    </row>
    <row r="21" spans="1:8" ht="15.75">
      <c r="A21" s="4">
        <v>19</v>
      </c>
      <c r="B21" s="5" t="s">
        <v>133</v>
      </c>
      <c r="C21" s="4">
        <v>4</v>
      </c>
      <c r="D21" s="4">
        <v>3</v>
      </c>
      <c r="E21" s="9">
        <v>4</v>
      </c>
      <c r="F21" s="9">
        <v>4</v>
      </c>
      <c r="G21" s="9">
        <v>4</v>
      </c>
      <c r="H21" s="9">
        <v>4</v>
      </c>
    </row>
    <row r="22" spans="1:8" ht="15.75">
      <c r="A22" s="4">
        <v>20</v>
      </c>
      <c r="B22" s="5" t="s">
        <v>134</v>
      </c>
      <c r="C22" s="9">
        <v>4</v>
      </c>
      <c r="D22" s="4">
        <v>3</v>
      </c>
      <c r="E22" s="9">
        <v>3</v>
      </c>
      <c r="F22" s="9">
        <v>3</v>
      </c>
      <c r="G22" s="9">
        <v>3</v>
      </c>
      <c r="H22" s="9">
        <v>3</v>
      </c>
    </row>
    <row r="23" spans="1:8" ht="15.75">
      <c r="A23" s="4">
        <v>21</v>
      </c>
      <c r="B23" s="5" t="s">
        <v>135</v>
      </c>
      <c r="C23" s="9">
        <v>4</v>
      </c>
      <c r="D23" s="4">
        <v>4</v>
      </c>
      <c r="E23" s="9">
        <v>4</v>
      </c>
      <c r="F23" s="9">
        <v>4</v>
      </c>
      <c r="G23" s="9">
        <v>4</v>
      </c>
      <c r="H23" s="9">
        <v>4</v>
      </c>
    </row>
    <row r="24" spans="1:8" ht="15.75">
      <c r="A24" s="4">
        <v>22</v>
      </c>
      <c r="B24" s="5" t="s">
        <v>136</v>
      </c>
      <c r="C24" s="9">
        <v>3</v>
      </c>
      <c r="D24" s="4">
        <v>3</v>
      </c>
      <c r="E24" s="9">
        <v>3</v>
      </c>
      <c r="F24" s="9">
        <v>3</v>
      </c>
      <c r="G24" s="9">
        <v>3</v>
      </c>
      <c r="H24" s="9">
        <v>3</v>
      </c>
    </row>
    <row r="25" spans="1:8" ht="15.75">
      <c r="A25" s="25" t="s">
        <v>139</v>
      </c>
      <c r="B25" s="26"/>
      <c r="C25" s="12">
        <f t="shared" ref="C25:H25" si="0">AVERAGE(C3:C24)</f>
        <v>3.8181818181818183</v>
      </c>
      <c r="D25" s="12">
        <f t="shared" si="0"/>
        <v>3.5454545454545454</v>
      </c>
      <c r="E25" s="12">
        <f t="shared" si="0"/>
        <v>3.8181818181818183</v>
      </c>
      <c r="F25" s="12">
        <f t="shared" si="0"/>
        <v>3.5909090909090908</v>
      </c>
      <c r="G25" s="12">
        <f t="shared" si="0"/>
        <v>3.6363636363636362</v>
      </c>
      <c r="H25" s="12">
        <f t="shared" si="0"/>
        <v>3.6363636363636362</v>
      </c>
    </row>
    <row r="26" spans="1:8" ht="15.75">
      <c r="A26" s="25" t="s">
        <v>5</v>
      </c>
      <c r="B26" s="26"/>
      <c r="C26" s="13">
        <f t="shared" ref="C26:H26" si="1">COUNTIF(C3:C24,"=5")</f>
        <v>5</v>
      </c>
      <c r="D26" s="13">
        <f t="shared" si="1"/>
        <v>3</v>
      </c>
      <c r="E26" s="13">
        <f t="shared" si="1"/>
        <v>4</v>
      </c>
      <c r="F26" s="13">
        <f t="shared" si="1"/>
        <v>3</v>
      </c>
      <c r="G26" s="13">
        <f t="shared" si="1"/>
        <v>3</v>
      </c>
      <c r="H26" s="13">
        <f t="shared" si="1"/>
        <v>3</v>
      </c>
    </row>
    <row r="27" spans="1:8" ht="15.75">
      <c r="A27" s="25" t="s">
        <v>6</v>
      </c>
      <c r="B27" s="26"/>
      <c r="C27" s="13">
        <f t="shared" ref="C27:H27" si="2">COUNTIF(C3:C24,"=4")</f>
        <v>8</v>
      </c>
      <c r="D27" s="13">
        <f t="shared" si="2"/>
        <v>6</v>
      </c>
      <c r="E27" s="13">
        <f t="shared" si="2"/>
        <v>10</v>
      </c>
      <c r="F27" s="13">
        <f t="shared" si="2"/>
        <v>7</v>
      </c>
      <c r="G27" s="13">
        <f t="shared" si="2"/>
        <v>8</v>
      </c>
      <c r="H27" s="13">
        <f t="shared" si="2"/>
        <v>8</v>
      </c>
    </row>
    <row r="28" spans="1:8" ht="15.75">
      <c r="A28" s="25" t="s">
        <v>7</v>
      </c>
      <c r="B28" s="26"/>
      <c r="C28" s="13">
        <f t="shared" ref="C28:H28" si="3">COUNTIF(C3:C24,"=3")</f>
        <v>9</v>
      </c>
      <c r="D28" s="13">
        <f t="shared" si="3"/>
        <v>13</v>
      </c>
      <c r="E28" s="13">
        <f t="shared" si="3"/>
        <v>8</v>
      </c>
      <c r="F28" s="13">
        <f t="shared" si="3"/>
        <v>12</v>
      </c>
      <c r="G28" s="13">
        <f t="shared" si="3"/>
        <v>11</v>
      </c>
      <c r="H28" s="13">
        <f t="shared" si="3"/>
        <v>11</v>
      </c>
    </row>
    <row r="29" spans="1:8" ht="15.75">
      <c r="A29" s="25" t="s">
        <v>8</v>
      </c>
      <c r="B29" s="26"/>
      <c r="C29" s="13">
        <f t="shared" ref="C29:H29" si="4">COUNTIF(C3:C24,"=2")</f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</row>
    <row r="30" spans="1:8" ht="15.75">
      <c r="A30" s="25" t="s">
        <v>140</v>
      </c>
      <c r="B30" s="26"/>
      <c r="C30" s="14">
        <f>SUM(C26:C28)/22</f>
        <v>1</v>
      </c>
      <c r="D30" s="14">
        <f>SUM(D26:D28)/22</f>
        <v>1</v>
      </c>
      <c r="E30" s="14">
        <f t="shared" ref="E30:H30" si="5">SUM(E26:E28)/SUM(E26:E29)</f>
        <v>1</v>
      </c>
      <c r="F30" s="14">
        <f t="shared" si="5"/>
        <v>1</v>
      </c>
      <c r="G30" s="14">
        <f t="shared" si="5"/>
        <v>1</v>
      </c>
      <c r="H30" s="14">
        <f t="shared" si="5"/>
        <v>1</v>
      </c>
    </row>
    <row r="31" spans="1:8" ht="15.75">
      <c r="A31" s="25" t="s">
        <v>141</v>
      </c>
      <c r="B31" s="26"/>
      <c r="C31" s="15">
        <f t="shared" ref="C31:H31" si="6">SUM(C26:C27)/SUM(C26:C29)</f>
        <v>0.59090909090909094</v>
      </c>
      <c r="D31" s="15">
        <f t="shared" si="6"/>
        <v>0.40909090909090912</v>
      </c>
      <c r="E31" s="15">
        <f t="shared" si="6"/>
        <v>0.63636363636363635</v>
      </c>
      <c r="F31" s="15">
        <f t="shared" si="6"/>
        <v>0.45454545454545453</v>
      </c>
      <c r="G31" s="15">
        <f t="shared" si="6"/>
        <v>0.5</v>
      </c>
      <c r="H31" s="15">
        <f t="shared" si="6"/>
        <v>0.5</v>
      </c>
    </row>
    <row r="32" spans="1:8" ht="15" customHeight="1">
      <c r="A32" s="24" t="s">
        <v>137</v>
      </c>
      <c r="B32" s="24"/>
      <c r="C32" s="17">
        <f>(C26*100+C27*64+C28*36+C29*14)/SUM(C26:C29)</f>
        <v>60.727272727272727</v>
      </c>
      <c r="D32" s="17">
        <f t="shared" ref="D32:H32" si="7">(D26*100+D27*64+D28*36+D29*14)/SUM(D26:D29)</f>
        <v>52.363636363636367</v>
      </c>
      <c r="E32" s="17">
        <f t="shared" si="7"/>
        <v>60.363636363636367</v>
      </c>
      <c r="F32" s="17">
        <f>(F26*100+F27*64+F28*36+F29*14)/SUM(F26:F29)</f>
        <v>53.636363636363633</v>
      </c>
      <c r="G32" s="30">
        <f t="shared" si="7"/>
        <v>54.909090909090907</v>
      </c>
      <c r="H32" s="30">
        <f t="shared" si="7"/>
        <v>54.909090909090907</v>
      </c>
    </row>
  </sheetData>
  <protectedRanges>
    <protectedRange sqref="C22:C24 E3:H24 C3:C14 C16:C17" name="Диапазон1_5" securityDescriptor="O:WDG:WDD:(A;;CC;;;WD)"/>
  </protectedRanges>
  <mergeCells count="8">
    <mergeCell ref="A31:B31"/>
    <mergeCell ref="A32:B32"/>
    <mergeCell ref="A25:B25"/>
    <mergeCell ref="A26:B26"/>
    <mergeCell ref="A27:B27"/>
    <mergeCell ref="A28:B28"/>
    <mergeCell ref="A29:B29"/>
    <mergeCell ref="A30:B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H24"/>
  <sheetViews>
    <sheetView topLeftCell="A7" workbookViewId="0">
      <selection activeCell="H18" sqref="H18"/>
    </sheetView>
  </sheetViews>
  <sheetFormatPr defaultRowHeight="14.25"/>
  <cols>
    <col min="1" max="1" width="5.28515625" style="2" customWidth="1"/>
    <col min="2" max="2" width="26.85546875" style="2" customWidth="1"/>
    <col min="3" max="3" width="10.140625" style="2" bestFit="1" customWidth="1"/>
    <col min="4" max="4" width="14.7109375" style="2" customWidth="1"/>
    <col min="5" max="8" width="12.28515625" style="2" bestFit="1" customWidth="1"/>
    <col min="9" max="16384" width="9.140625" style="2"/>
  </cols>
  <sheetData>
    <row r="3" spans="1:8" s="1" customFormat="1" ht="31.5">
      <c r="A3" s="3"/>
      <c r="B3" s="3"/>
      <c r="C3" s="3" t="s">
        <v>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</row>
    <row r="4" spans="1:8" ht="15.75">
      <c r="A4" s="4">
        <v>1</v>
      </c>
      <c r="B4" s="5" t="s">
        <v>50</v>
      </c>
      <c r="C4" s="6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</row>
    <row r="5" spans="1:8" ht="15.75">
      <c r="A5" s="4">
        <v>2</v>
      </c>
      <c r="B5" s="5" t="s">
        <v>51</v>
      </c>
      <c r="C5" s="6">
        <v>3</v>
      </c>
      <c r="D5" s="4">
        <v>3</v>
      </c>
      <c r="E5" s="4">
        <v>4</v>
      </c>
      <c r="F5" s="4">
        <v>3</v>
      </c>
      <c r="G5" s="4">
        <v>3</v>
      </c>
      <c r="H5" s="4">
        <v>3</v>
      </c>
    </row>
    <row r="6" spans="1:8" ht="15.75">
      <c r="A6" s="4">
        <v>3</v>
      </c>
      <c r="B6" s="5" t="s">
        <v>52</v>
      </c>
      <c r="C6" s="6">
        <v>3</v>
      </c>
      <c r="D6" s="4">
        <v>3</v>
      </c>
      <c r="E6" s="4">
        <v>3</v>
      </c>
      <c r="F6" s="4">
        <v>3</v>
      </c>
      <c r="G6" s="4">
        <v>3</v>
      </c>
      <c r="H6" s="4">
        <v>3</v>
      </c>
    </row>
    <row r="7" spans="1:8" ht="15.75">
      <c r="A7" s="4">
        <v>4</v>
      </c>
      <c r="B7" s="5" t="s">
        <v>53</v>
      </c>
      <c r="C7" s="6">
        <v>5</v>
      </c>
      <c r="D7" s="4">
        <v>5</v>
      </c>
      <c r="E7" s="4">
        <v>5</v>
      </c>
      <c r="F7" s="4">
        <v>5</v>
      </c>
      <c r="G7" s="4">
        <v>5</v>
      </c>
      <c r="H7" s="4">
        <v>5</v>
      </c>
    </row>
    <row r="8" spans="1:8" ht="15.75">
      <c r="A8" s="4">
        <v>5</v>
      </c>
      <c r="B8" s="5" t="s">
        <v>54</v>
      </c>
      <c r="C8" s="6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</row>
    <row r="9" spans="1:8" ht="15.75">
      <c r="A9" s="4">
        <v>6</v>
      </c>
      <c r="B9" s="5" t="s">
        <v>89</v>
      </c>
      <c r="C9" s="6">
        <v>3</v>
      </c>
      <c r="D9" s="4">
        <v>4</v>
      </c>
      <c r="E9" s="4">
        <v>4</v>
      </c>
      <c r="F9" s="4">
        <v>4</v>
      </c>
      <c r="G9" s="4">
        <v>4</v>
      </c>
      <c r="H9" s="4">
        <v>4</v>
      </c>
    </row>
    <row r="10" spans="1:8" ht="15.75">
      <c r="A10" s="4">
        <v>7</v>
      </c>
      <c r="B10" s="5" t="s">
        <v>56</v>
      </c>
      <c r="C10" s="6">
        <v>4</v>
      </c>
      <c r="D10" s="4">
        <v>4</v>
      </c>
      <c r="E10" s="4">
        <v>4</v>
      </c>
      <c r="F10" s="4">
        <v>4</v>
      </c>
      <c r="G10" s="4">
        <v>4</v>
      </c>
      <c r="H10" s="4">
        <v>4</v>
      </c>
    </row>
    <row r="11" spans="1:8" ht="15.75">
      <c r="A11" s="4">
        <v>8</v>
      </c>
      <c r="B11" s="5" t="s">
        <v>57</v>
      </c>
      <c r="C11" s="6">
        <v>4</v>
      </c>
      <c r="D11" s="4">
        <v>3</v>
      </c>
      <c r="E11" s="4">
        <v>4</v>
      </c>
      <c r="F11" s="4">
        <v>3</v>
      </c>
      <c r="G11" s="4">
        <v>3</v>
      </c>
      <c r="H11" s="4">
        <v>3</v>
      </c>
    </row>
    <row r="12" spans="1:8" ht="15.75">
      <c r="A12" s="4">
        <v>9</v>
      </c>
      <c r="B12" s="5" t="s">
        <v>58</v>
      </c>
      <c r="C12" s="6">
        <v>3</v>
      </c>
      <c r="D12" s="4">
        <v>3</v>
      </c>
      <c r="E12" s="4">
        <v>3</v>
      </c>
      <c r="F12" s="4">
        <v>3</v>
      </c>
      <c r="G12" s="4" t="s">
        <v>142</v>
      </c>
      <c r="H12" s="4" t="s">
        <v>142</v>
      </c>
    </row>
    <row r="13" spans="1:8" ht="15.75">
      <c r="A13" s="4">
        <v>10</v>
      </c>
      <c r="B13" s="5" t="s">
        <v>59</v>
      </c>
      <c r="C13" s="6">
        <v>4</v>
      </c>
      <c r="D13" s="4">
        <v>4</v>
      </c>
      <c r="E13" s="4">
        <v>4</v>
      </c>
      <c r="F13" s="4">
        <v>4</v>
      </c>
      <c r="G13" s="4">
        <v>4</v>
      </c>
      <c r="H13" s="4">
        <v>4</v>
      </c>
    </row>
    <row r="14" spans="1:8" ht="15.75">
      <c r="A14" s="4">
        <v>11</v>
      </c>
      <c r="B14" s="5" t="s">
        <v>60</v>
      </c>
      <c r="C14" s="6">
        <v>3</v>
      </c>
      <c r="D14" s="4">
        <v>3</v>
      </c>
      <c r="E14" s="4">
        <v>3</v>
      </c>
      <c r="F14" s="4">
        <v>3</v>
      </c>
      <c r="G14" s="4">
        <v>3</v>
      </c>
      <c r="H14" s="4">
        <v>3</v>
      </c>
    </row>
    <row r="15" spans="1:8" ht="15.75">
      <c r="A15" s="4">
        <v>12</v>
      </c>
      <c r="B15" s="5" t="s">
        <v>61</v>
      </c>
      <c r="C15" s="6">
        <v>4</v>
      </c>
      <c r="D15" s="4">
        <v>4</v>
      </c>
      <c r="E15" s="4">
        <v>4</v>
      </c>
      <c r="F15" s="4">
        <v>4</v>
      </c>
      <c r="G15" s="4">
        <v>4</v>
      </c>
      <c r="H15" s="4">
        <v>4</v>
      </c>
    </row>
    <row r="16" spans="1:8" ht="15.75">
      <c r="A16" s="4">
        <v>13</v>
      </c>
      <c r="B16" s="5" t="s">
        <v>62</v>
      </c>
      <c r="C16" s="6">
        <v>5</v>
      </c>
      <c r="D16" s="4">
        <v>5</v>
      </c>
      <c r="E16" s="4">
        <v>5</v>
      </c>
      <c r="F16" s="4">
        <v>5</v>
      </c>
      <c r="G16" s="4">
        <v>5</v>
      </c>
      <c r="H16" s="4">
        <v>5</v>
      </c>
    </row>
    <row r="17" spans="1:8" ht="15.75">
      <c r="A17" s="25" t="s">
        <v>139</v>
      </c>
      <c r="B17" s="26"/>
      <c r="C17" s="7">
        <f t="shared" ref="C17:H17" si="0">AVERAGE(C4:C16)</f>
        <v>3.8461538461538463</v>
      </c>
      <c r="D17" s="7">
        <f t="shared" si="0"/>
        <v>3.8461538461538463</v>
      </c>
      <c r="E17" s="7">
        <f t="shared" si="0"/>
        <v>4</v>
      </c>
      <c r="F17" s="7">
        <f t="shared" si="0"/>
        <v>3.8461538461538463</v>
      </c>
      <c r="G17" s="7">
        <f t="shared" si="0"/>
        <v>3.9166666666666665</v>
      </c>
      <c r="H17" s="7">
        <f t="shared" si="0"/>
        <v>3.9166666666666665</v>
      </c>
    </row>
    <row r="18" spans="1:8" ht="15.75">
      <c r="A18" s="25" t="s">
        <v>5</v>
      </c>
      <c r="B18" s="26"/>
      <c r="C18" s="19">
        <f t="shared" ref="C18:H18" si="1">COUNTIF(C4:C16,"5")</f>
        <v>3</v>
      </c>
      <c r="D18" s="19">
        <f t="shared" si="1"/>
        <v>3</v>
      </c>
      <c r="E18" s="19">
        <f t="shared" si="1"/>
        <v>3</v>
      </c>
      <c r="F18" s="19">
        <f t="shared" si="1"/>
        <v>3</v>
      </c>
      <c r="G18" s="19">
        <f t="shared" si="1"/>
        <v>3</v>
      </c>
      <c r="H18" s="19">
        <f t="shared" si="1"/>
        <v>3</v>
      </c>
    </row>
    <row r="19" spans="1:8" ht="15.75">
      <c r="A19" s="25" t="s">
        <v>6</v>
      </c>
      <c r="B19" s="26"/>
      <c r="C19" s="19">
        <f t="shared" ref="C19:H19" si="2">COUNTIF(C4:C16,"4")</f>
        <v>5</v>
      </c>
      <c r="D19" s="19">
        <f t="shared" si="2"/>
        <v>5</v>
      </c>
      <c r="E19" s="19">
        <f t="shared" si="2"/>
        <v>7</v>
      </c>
      <c r="F19" s="19">
        <f t="shared" si="2"/>
        <v>5</v>
      </c>
      <c r="G19" s="19">
        <f t="shared" si="2"/>
        <v>5</v>
      </c>
      <c r="H19" s="19">
        <f t="shared" si="2"/>
        <v>5</v>
      </c>
    </row>
    <row r="20" spans="1:8" ht="15.75">
      <c r="A20" s="25" t="s">
        <v>7</v>
      </c>
      <c r="B20" s="26"/>
      <c r="C20" s="19">
        <f t="shared" ref="C20:H20" si="3">COUNTIF(C4:C16,"3")</f>
        <v>5</v>
      </c>
      <c r="D20" s="19">
        <f t="shared" si="3"/>
        <v>5</v>
      </c>
      <c r="E20" s="19">
        <f t="shared" si="3"/>
        <v>3</v>
      </c>
      <c r="F20" s="19">
        <f t="shared" si="3"/>
        <v>5</v>
      </c>
      <c r="G20" s="19">
        <f t="shared" si="3"/>
        <v>4</v>
      </c>
      <c r="H20" s="19">
        <f t="shared" si="3"/>
        <v>4</v>
      </c>
    </row>
    <row r="21" spans="1:8" ht="15.75">
      <c r="A21" s="25" t="s">
        <v>8</v>
      </c>
      <c r="B21" s="26"/>
      <c r="C21" s="19">
        <f t="shared" ref="C21:H21" si="4">COUNTIF(C4:C16,"2")</f>
        <v>0</v>
      </c>
      <c r="D21" s="19">
        <f t="shared" si="4"/>
        <v>0</v>
      </c>
      <c r="E21" s="19">
        <f t="shared" si="4"/>
        <v>0</v>
      </c>
      <c r="F21" s="19">
        <f t="shared" si="4"/>
        <v>0</v>
      </c>
      <c r="G21" s="19">
        <f t="shared" si="4"/>
        <v>0</v>
      </c>
      <c r="H21" s="19">
        <f t="shared" si="4"/>
        <v>0</v>
      </c>
    </row>
    <row r="22" spans="1:8" ht="15.75">
      <c r="A22" s="25" t="s">
        <v>140</v>
      </c>
      <c r="B22" s="26"/>
      <c r="C22" s="20">
        <f>SUM(C18:C20)/SUM(C18:C21)</f>
        <v>1</v>
      </c>
      <c r="D22" s="20">
        <f t="shared" ref="D22:H22" si="5">SUM(D18:D20)/SUM(D18:D21)</f>
        <v>1</v>
      </c>
      <c r="E22" s="20">
        <f t="shared" si="5"/>
        <v>1</v>
      </c>
      <c r="F22" s="20">
        <f t="shared" si="5"/>
        <v>1</v>
      </c>
      <c r="G22" s="20">
        <f t="shared" si="5"/>
        <v>1</v>
      </c>
      <c r="H22" s="20">
        <f t="shared" si="5"/>
        <v>1</v>
      </c>
    </row>
    <row r="23" spans="1:8" ht="15.75">
      <c r="A23" s="25" t="s">
        <v>141</v>
      </c>
      <c r="B23" s="26"/>
      <c r="C23" s="21">
        <f t="shared" ref="C23:H23" si="6">SUM(C18:C19)/SUM(C18:C21)</f>
        <v>0.61538461538461542</v>
      </c>
      <c r="D23" s="21">
        <f t="shared" si="6"/>
        <v>0.61538461538461542</v>
      </c>
      <c r="E23" s="21">
        <f t="shared" si="6"/>
        <v>0.76923076923076927</v>
      </c>
      <c r="F23" s="21">
        <f t="shared" si="6"/>
        <v>0.61538461538461542</v>
      </c>
      <c r="G23" s="21">
        <f t="shared" si="6"/>
        <v>0.66666666666666663</v>
      </c>
      <c r="H23" s="21">
        <f t="shared" si="6"/>
        <v>0.66666666666666663</v>
      </c>
    </row>
    <row r="24" spans="1:8" ht="15.75">
      <c r="A24" s="22"/>
      <c r="B24" s="22" t="s">
        <v>137</v>
      </c>
      <c r="C24" s="23">
        <f>(C18*100+C19*64+C20*36+C21*14)/SUM(C18:C21)</f>
        <v>61.53846153846154</v>
      </c>
      <c r="D24" s="23">
        <f t="shared" ref="D24:H24" si="7">(D18*100+D19*64+D20*36+D21*14)/SUM(D18:D21)</f>
        <v>61.53846153846154</v>
      </c>
      <c r="E24" s="23">
        <f t="shared" si="7"/>
        <v>65.84615384615384</v>
      </c>
      <c r="F24" s="23">
        <f t="shared" si="7"/>
        <v>61.53846153846154</v>
      </c>
      <c r="G24" s="31">
        <f t="shared" si="7"/>
        <v>63.666666666666664</v>
      </c>
      <c r="H24" s="31">
        <f t="shared" si="7"/>
        <v>63.666666666666664</v>
      </c>
    </row>
  </sheetData>
  <mergeCells count="7">
    <mergeCell ref="A23:B23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H26"/>
  <sheetViews>
    <sheetView topLeftCell="A4" workbookViewId="0">
      <selection activeCell="G27" sqref="G27"/>
    </sheetView>
  </sheetViews>
  <sheetFormatPr defaultRowHeight="14.25"/>
  <cols>
    <col min="1" max="1" width="5.28515625" style="2" customWidth="1"/>
    <col min="2" max="2" width="27" style="2" customWidth="1"/>
    <col min="3" max="3" width="9.28515625" style="2" bestFit="1" customWidth="1"/>
    <col min="4" max="4" width="10.7109375" style="2" customWidth="1"/>
    <col min="5" max="8" width="12.28515625" style="2" bestFit="1" customWidth="1"/>
    <col min="9" max="16384" width="9.140625" style="2"/>
  </cols>
  <sheetData>
    <row r="3" spans="1:8" s="1" customFormat="1" ht="31.5">
      <c r="A3" s="3"/>
      <c r="B3" s="3"/>
      <c r="C3" s="3" t="s">
        <v>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</row>
    <row r="4" spans="1:8" ht="15.75">
      <c r="A4" s="4">
        <v>1</v>
      </c>
      <c r="B4" s="5" t="s">
        <v>35</v>
      </c>
      <c r="C4" s="6">
        <v>3</v>
      </c>
      <c r="D4" s="4">
        <v>3</v>
      </c>
      <c r="E4" s="4">
        <v>3</v>
      </c>
      <c r="F4" s="4">
        <v>3</v>
      </c>
      <c r="G4" s="4">
        <v>3</v>
      </c>
      <c r="H4" s="4">
        <v>3</v>
      </c>
    </row>
    <row r="5" spans="1:8" ht="15.75">
      <c r="A5" s="4">
        <v>2</v>
      </c>
      <c r="B5" s="5" t="s">
        <v>36</v>
      </c>
      <c r="C5" s="6">
        <v>5</v>
      </c>
      <c r="D5" s="4">
        <v>5</v>
      </c>
      <c r="E5" s="4">
        <v>5</v>
      </c>
      <c r="F5" s="4">
        <v>5</v>
      </c>
      <c r="G5" s="4">
        <v>5</v>
      </c>
      <c r="H5" s="4">
        <v>5</v>
      </c>
    </row>
    <row r="6" spans="1:8" ht="15.75">
      <c r="A6" s="4">
        <v>3</v>
      </c>
      <c r="B6" s="5" t="s">
        <v>37</v>
      </c>
      <c r="C6" s="6">
        <v>4</v>
      </c>
      <c r="D6" s="4">
        <v>4</v>
      </c>
      <c r="E6" s="4">
        <v>4</v>
      </c>
      <c r="F6" s="4">
        <v>4</v>
      </c>
      <c r="G6" s="4">
        <v>4</v>
      </c>
      <c r="H6" s="4">
        <v>4</v>
      </c>
    </row>
    <row r="7" spans="1:8" ht="15.75">
      <c r="A7" s="4">
        <v>4</v>
      </c>
      <c r="B7" s="5" t="s">
        <v>38</v>
      </c>
      <c r="C7" s="6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</row>
    <row r="8" spans="1:8" ht="15.75">
      <c r="A8" s="4">
        <v>5</v>
      </c>
      <c r="B8" s="5" t="s">
        <v>39</v>
      </c>
      <c r="C8" s="6">
        <v>3</v>
      </c>
      <c r="D8" s="4">
        <v>3</v>
      </c>
      <c r="E8" s="4">
        <v>3</v>
      </c>
      <c r="F8" s="4">
        <v>3</v>
      </c>
      <c r="G8" s="4">
        <v>3</v>
      </c>
      <c r="H8" s="4">
        <v>3</v>
      </c>
    </row>
    <row r="9" spans="1:8" ht="15.75">
      <c r="A9" s="4">
        <v>6</v>
      </c>
      <c r="B9" s="5" t="s">
        <v>40</v>
      </c>
      <c r="C9" s="6">
        <v>3</v>
      </c>
      <c r="D9" s="4">
        <v>3</v>
      </c>
      <c r="E9" s="4">
        <v>3</v>
      </c>
      <c r="F9" s="4">
        <v>3</v>
      </c>
      <c r="G9" s="4">
        <v>3</v>
      </c>
      <c r="H9" s="4">
        <v>3</v>
      </c>
    </row>
    <row r="10" spans="1:8" ht="15.75">
      <c r="A10" s="4">
        <v>7</v>
      </c>
      <c r="B10" s="5" t="s">
        <v>41</v>
      </c>
      <c r="C10" s="6">
        <v>3</v>
      </c>
      <c r="D10" s="4">
        <v>3</v>
      </c>
      <c r="E10" s="4">
        <v>3</v>
      </c>
      <c r="F10" s="4">
        <v>3</v>
      </c>
      <c r="G10" s="4">
        <v>3</v>
      </c>
      <c r="H10" s="4">
        <v>3</v>
      </c>
    </row>
    <row r="11" spans="1:8" ht="15.75">
      <c r="A11" s="4">
        <v>8</v>
      </c>
      <c r="B11" s="5" t="s">
        <v>42</v>
      </c>
      <c r="C11" s="6">
        <v>4</v>
      </c>
      <c r="D11" s="4">
        <v>4</v>
      </c>
      <c r="E11" s="4">
        <v>4</v>
      </c>
      <c r="F11" s="4">
        <v>4</v>
      </c>
      <c r="G11" s="4">
        <v>4</v>
      </c>
      <c r="H11" s="4">
        <v>4</v>
      </c>
    </row>
    <row r="12" spans="1:8" ht="15.75">
      <c r="A12" s="4">
        <v>9</v>
      </c>
      <c r="B12" s="5" t="s">
        <v>43</v>
      </c>
      <c r="C12" s="6">
        <v>5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</row>
    <row r="13" spans="1:8" ht="15.75">
      <c r="A13" s="4">
        <v>10</v>
      </c>
      <c r="B13" s="5" t="s">
        <v>44</v>
      </c>
      <c r="C13" s="6">
        <v>3</v>
      </c>
      <c r="D13" s="4">
        <v>3</v>
      </c>
      <c r="E13" s="4">
        <v>3</v>
      </c>
      <c r="F13" s="4">
        <v>3</v>
      </c>
      <c r="G13" s="4">
        <v>3</v>
      </c>
      <c r="H13" s="4">
        <v>3</v>
      </c>
    </row>
    <row r="14" spans="1:8" ht="15.75">
      <c r="A14" s="4">
        <v>11</v>
      </c>
      <c r="B14" s="5" t="s">
        <v>45</v>
      </c>
      <c r="C14" s="6">
        <v>4</v>
      </c>
      <c r="D14" s="4">
        <v>4</v>
      </c>
      <c r="E14" s="4">
        <v>4</v>
      </c>
      <c r="F14" s="4">
        <v>4</v>
      </c>
      <c r="G14" s="4">
        <v>4</v>
      </c>
      <c r="H14" s="4">
        <v>4</v>
      </c>
    </row>
    <row r="15" spans="1:8" ht="15.75">
      <c r="A15" s="4">
        <v>12</v>
      </c>
      <c r="B15" s="5" t="s">
        <v>46</v>
      </c>
      <c r="C15" s="6">
        <v>3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</row>
    <row r="16" spans="1:8" ht="15.75">
      <c r="A16" s="4">
        <v>13</v>
      </c>
      <c r="B16" s="5" t="s">
        <v>47</v>
      </c>
      <c r="C16" s="6">
        <v>5</v>
      </c>
      <c r="D16" s="4">
        <v>5</v>
      </c>
      <c r="E16" s="4">
        <v>4</v>
      </c>
      <c r="F16" s="4">
        <v>4</v>
      </c>
      <c r="G16" s="4">
        <v>5</v>
      </c>
      <c r="H16" s="4">
        <v>5</v>
      </c>
    </row>
    <row r="17" spans="1:8" ht="15.75">
      <c r="A17" s="4">
        <v>14</v>
      </c>
      <c r="B17" s="5" t="s">
        <v>48</v>
      </c>
      <c r="C17" s="6">
        <v>3</v>
      </c>
      <c r="D17" s="4">
        <v>3</v>
      </c>
      <c r="E17" s="4">
        <v>3</v>
      </c>
      <c r="F17" s="4">
        <v>3</v>
      </c>
      <c r="G17" s="4">
        <v>3</v>
      </c>
      <c r="H17" s="4">
        <v>3</v>
      </c>
    </row>
    <row r="18" spans="1:8" ht="15.75">
      <c r="A18" s="4">
        <v>15</v>
      </c>
      <c r="B18" s="5" t="s">
        <v>49</v>
      </c>
      <c r="C18" s="6">
        <v>4</v>
      </c>
      <c r="D18" s="4">
        <v>4</v>
      </c>
      <c r="E18" s="4">
        <v>4</v>
      </c>
      <c r="F18" s="4">
        <v>4</v>
      </c>
      <c r="G18" s="4">
        <v>4</v>
      </c>
      <c r="H18" s="4">
        <v>4</v>
      </c>
    </row>
    <row r="19" spans="1:8" ht="15.75">
      <c r="A19" s="25" t="s">
        <v>139</v>
      </c>
      <c r="B19" s="26"/>
      <c r="C19" s="7">
        <f t="shared" ref="C19:H19" si="0">AVERAGE(C4:C18)</f>
        <v>3.6666666666666665</v>
      </c>
      <c r="D19" s="7">
        <f t="shared" si="0"/>
        <v>3.6666666666666665</v>
      </c>
      <c r="E19" s="7">
        <f t="shared" si="0"/>
        <v>3.6</v>
      </c>
      <c r="F19" s="7">
        <f t="shared" si="0"/>
        <v>3.6</v>
      </c>
      <c r="G19" s="7">
        <f t="shared" si="0"/>
        <v>3.6666666666666665</v>
      </c>
      <c r="H19" s="7">
        <f t="shared" si="0"/>
        <v>3.6666666666666665</v>
      </c>
    </row>
    <row r="20" spans="1:8" ht="15.75">
      <c r="A20" s="25" t="s">
        <v>5</v>
      </c>
      <c r="B20" s="26"/>
      <c r="C20" s="19">
        <f t="shared" ref="C20:H20" si="1">COUNTIF(C4:C18,"5")</f>
        <v>3</v>
      </c>
      <c r="D20" s="19">
        <f t="shared" si="1"/>
        <v>3</v>
      </c>
      <c r="E20" s="19">
        <f t="shared" si="1"/>
        <v>2</v>
      </c>
      <c r="F20" s="19">
        <f t="shared" si="1"/>
        <v>2</v>
      </c>
      <c r="G20" s="19">
        <f t="shared" si="1"/>
        <v>3</v>
      </c>
      <c r="H20" s="19">
        <f t="shared" si="1"/>
        <v>3</v>
      </c>
    </row>
    <row r="21" spans="1:8" ht="15.75">
      <c r="A21" s="25" t="s">
        <v>6</v>
      </c>
      <c r="B21" s="26"/>
      <c r="C21" s="19">
        <f t="shared" ref="C21:H21" si="2">COUNTIF(C4:C18,"4")</f>
        <v>4</v>
      </c>
      <c r="D21" s="19">
        <f t="shared" si="2"/>
        <v>4</v>
      </c>
      <c r="E21" s="19">
        <f t="shared" si="2"/>
        <v>5</v>
      </c>
      <c r="F21" s="19">
        <f t="shared" si="2"/>
        <v>5</v>
      </c>
      <c r="G21" s="19">
        <f t="shared" si="2"/>
        <v>4</v>
      </c>
      <c r="H21" s="19">
        <f t="shared" si="2"/>
        <v>4</v>
      </c>
    </row>
    <row r="22" spans="1:8" ht="15.75">
      <c r="A22" s="25" t="s">
        <v>7</v>
      </c>
      <c r="B22" s="26"/>
      <c r="C22" s="19">
        <f t="shared" ref="C22:H22" si="3">COUNTIF(C4:C18,"3")</f>
        <v>8</v>
      </c>
      <c r="D22" s="19">
        <f t="shared" si="3"/>
        <v>8</v>
      </c>
      <c r="E22" s="19">
        <f t="shared" si="3"/>
        <v>8</v>
      </c>
      <c r="F22" s="19">
        <f t="shared" si="3"/>
        <v>8</v>
      </c>
      <c r="G22" s="19">
        <f t="shared" si="3"/>
        <v>8</v>
      </c>
      <c r="H22" s="19">
        <f t="shared" si="3"/>
        <v>8</v>
      </c>
    </row>
    <row r="23" spans="1:8" ht="15.75">
      <c r="A23" s="25" t="s">
        <v>8</v>
      </c>
      <c r="B23" s="26"/>
      <c r="C23" s="19">
        <f t="shared" ref="C23:H23" si="4">COUNTIF(C4:C18,"2")</f>
        <v>0</v>
      </c>
      <c r="D23" s="19">
        <f t="shared" si="4"/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</row>
    <row r="24" spans="1:8" ht="15.75">
      <c r="A24" s="25" t="s">
        <v>140</v>
      </c>
      <c r="B24" s="26"/>
      <c r="C24" s="20">
        <f t="shared" ref="C24:E24" si="5">SUM(C20:C22)/SUM(C20:C23)</f>
        <v>1</v>
      </c>
      <c r="D24" s="20">
        <f t="shared" si="5"/>
        <v>1</v>
      </c>
      <c r="E24" s="20">
        <f t="shared" si="5"/>
        <v>1</v>
      </c>
      <c r="F24" s="20">
        <f>SUM(F20:F22)/SUM(F20:F23)</f>
        <v>1</v>
      </c>
      <c r="G24" s="20">
        <f t="shared" ref="G24:H24" si="6">SUM(G20:G22)/SUM(G20:G23)</f>
        <v>1</v>
      </c>
      <c r="H24" s="20">
        <f t="shared" si="6"/>
        <v>1</v>
      </c>
    </row>
    <row r="25" spans="1:8" ht="15.75">
      <c r="A25" s="25" t="s">
        <v>141</v>
      </c>
      <c r="B25" s="26"/>
      <c r="C25" s="21">
        <f t="shared" ref="C25:H25" si="7">SUM(C20:C21)/SUM(C20:C23)</f>
        <v>0.46666666666666667</v>
      </c>
      <c r="D25" s="21">
        <f t="shared" si="7"/>
        <v>0.46666666666666667</v>
      </c>
      <c r="E25" s="21">
        <f t="shared" si="7"/>
        <v>0.46666666666666667</v>
      </c>
      <c r="F25" s="21">
        <f t="shared" si="7"/>
        <v>0.46666666666666667</v>
      </c>
      <c r="G25" s="21">
        <f t="shared" si="7"/>
        <v>0.46666666666666667</v>
      </c>
      <c r="H25" s="21">
        <f t="shared" si="7"/>
        <v>0.46666666666666667</v>
      </c>
    </row>
    <row r="26" spans="1:8" ht="15.75">
      <c r="A26" s="22"/>
      <c r="B26" s="22" t="s">
        <v>137</v>
      </c>
      <c r="C26" s="23">
        <f>(C20*100+C21*64+C22*36+C23*14)/SUM(C20:C23)</f>
        <v>56.266666666666666</v>
      </c>
      <c r="D26" s="23">
        <f t="shared" ref="D26:H26" si="8">(D20*100+D21*64+D22*36+D23*14)/SUM(D20:D23)</f>
        <v>56.266666666666666</v>
      </c>
      <c r="E26" s="23">
        <f t="shared" si="8"/>
        <v>53.866666666666667</v>
      </c>
      <c r="F26" s="23">
        <f t="shared" si="8"/>
        <v>53.866666666666667</v>
      </c>
      <c r="G26" s="31">
        <f t="shared" si="8"/>
        <v>56.266666666666666</v>
      </c>
      <c r="H26" s="31">
        <f t="shared" si="8"/>
        <v>56.266666666666666</v>
      </c>
    </row>
  </sheetData>
  <mergeCells count="7">
    <mergeCell ref="A25:B25"/>
    <mergeCell ref="A19:B19"/>
    <mergeCell ref="A20:B20"/>
    <mergeCell ref="A21:B21"/>
    <mergeCell ref="A22:B22"/>
    <mergeCell ref="A23:B23"/>
    <mergeCell ref="A24:B2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H32"/>
  <sheetViews>
    <sheetView workbookViewId="0">
      <selection activeCell="G22" sqref="G22"/>
    </sheetView>
  </sheetViews>
  <sheetFormatPr defaultRowHeight="14.25"/>
  <cols>
    <col min="1" max="1" width="9.28515625" style="2" bestFit="1" customWidth="1"/>
    <col min="2" max="2" width="26" style="2" customWidth="1"/>
    <col min="3" max="3" width="12" style="2" customWidth="1"/>
    <col min="4" max="4" width="13.28515625" style="2" customWidth="1"/>
    <col min="5" max="8" width="12.28515625" style="2" bestFit="1" customWidth="1"/>
    <col min="9" max="16384" width="9.140625" style="2"/>
  </cols>
  <sheetData>
    <row r="2" spans="1:8" ht="15.75">
      <c r="A2" s="8"/>
      <c r="B2" s="8"/>
      <c r="C2" s="8" t="s">
        <v>9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</row>
    <row r="3" spans="1:8" ht="15.75">
      <c r="A3" s="4">
        <v>1</v>
      </c>
      <c r="B3" s="5" t="s">
        <v>13</v>
      </c>
      <c r="C3" s="10">
        <v>5</v>
      </c>
      <c r="D3" s="4">
        <v>5</v>
      </c>
      <c r="E3" s="9">
        <v>5</v>
      </c>
      <c r="F3" s="9">
        <v>5</v>
      </c>
      <c r="G3" s="9">
        <v>5</v>
      </c>
      <c r="H3" s="9">
        <v>5</v>
      </c>
    </row>
    <row r="4" spans="1:8" ht="15.75">
      <c r="A4" s="4">
        <v>2</v>
      </c>
      <c r="B4" s="5" t="s">
        <v>12</v>
      </c>
      <c r="C4" s="9">
        <v>3</v>
      </c>
      <c r="D4" s="4">
        <v>3</v>
      </c>
      <c r="E4" s="9">
        <v>3</v>
      </c>
      <c r="F4" s="9">
        <v>3</v>
      </c>
      <c r="G4" s="9">
        <v>3</v>
      </c>
      <c r="H4" s="9">
        <v>3</v>
      </c>
    </row>
    <row r="5" spans="1:8" ht="15.75">
      <c r="A5" s="4">
        <v>3</v>
      </c>
      <c r="B5" s="5" t="s">
        <v>10</v>
      </c>
      <c r="C5" s="9">
        <v>4</v>
      </c>
      <c r="D5" s="4">
        <v>4</v>
      </c>
      <c r="E5" s="9">
        <v>4</v>
      </c>
      <c r="F5" s="9">
        <v>4</v>
      </c>
      <c r="G5" s="9">
        <v>4</v>
      </c>
      <c r="H5" s="9">
        <v>4</v>
      </c>
    </row>
    <row r="6" spans="1:8" ht="15.75">
      <c r="A6" s="4">
        <v>4</v>
      </c>
      <c r="B6" s="5" t="s">
        <v>14</v>
      </c>
      <c r="C6" s="4">
        <v>3</v>
      </c>
      <c r="D6" s="4">
        <v>3</v>
      </c>
      <c r="E6" s="9">
        <v>3</v>
      </c>
      <c r="F6" s="9">
        <v>3</v>
      </c>
      <c r="G6" s="9">
        <v>3</v>
      </c>
      <c r="H6" s="9">
        <v>3</v>
      </c>
    </row>
    <row r="7" spans="1:8" ht="15.75">
      <c r="A7" s="4">
        <v>5</v>
      </c>
      <c r="B7" s="5" t="s">
        <v>11</v>
      </c>
      <c r="C7" s="4">
        <v>4</v>
      </c>
      <c r="D7" s="4">
        <v>3</v>
      </c>
      <c r="E7" s="9">
        <v>4</v>
      </c>
      <c r="F7" s="9">
        <v>4</v>
      </c>
      <c r="G7" s="9">
        <v>4</v>
      </c>
      <c r="H7" s="9">
        <v>4</v>
      </c>
    </row>
    <row r="8" spans="1:8" ht="15.75">
      <c r="A8" s="4">
        <v>6</v>
      </c>
      <c r="B8" s="5" t="s">
        <v>15</v>
      </c>
      <c r="C8" s="4">
        <v>3</v>
      </c>
      <c r="D8" s="4">
        <v>3</v>
      </c>
      <c r="E8" s="9">
        <v>3</v>
      </c>
      <c r="F8" s="9">
        <v>3</v>
      </c>
      <c r="G8" s="9">
        <v>3</v>
      </c>
      <c r="H8" s="9">
        <v>3</v>
      </c>
    </row>
    <row r="9" spans="1:8" ht="15.75">
      <c r="A9" s="4">
        <v>7</v>
      </c>
      <c r="B9" s="5" t="s">
        <v>16</v>
      </c>
      <c r="C9" s="4">
        <v>3</v>
      </c>
      <c r="D9" s="4">
        <v>3</v>
      </c>
      <c r="E9" s="9">
        <v>3</v>
      </c>
      <c r="F9" s="9">
        <v>3</v>
      </c>
      <c r="G9" s="9">
        <v>3</v>
      </c>
      <c r="H9" s="9">
        <v>3</v>
      </c>
    </row>
    <row r="10" spans="1:8" ht="15.75">
      <c r="A10" s="4">
        <v>8</v>
      </c>
      <c r="B10" s="5" t="s">
        <v>17</v>
      </c>
      <c r="C10" s="9">
        <v>4</v>
      </c>
      <c r="D10" s="4">
        <v>4</v>
      </c>
      <c r="E10" s="9">
        <v>4</v>
      </c>
      <c r="F10" s="9">
        <v>4</v>
      </c>
      <c r="G10" s="9">
        <v>4</v>
      </c>
      <c r="H10" s="9">
        <v>4</v>
      </c>
    </row>
    <row r="11" spans="1:8" ht="15.75">
      <c r="A11" s="4">
        <v>9</v>
      </c>
      <c r="B11" s="5" t="s">
        <v>19</v>
      </c>
      <c r="C11" s="9">
        <v>4</v>
      </c>
      <c r="D11" s="4">
        <v>4</v>
      </c>
      <c r="E11" s="9">
        <v>4</v>
      </c>
      <c r="F11" s="9">
        <v>4</v>
      </c>
      <c r="G11" s="9">
        <v>4</v>
      </c>
      <c r="H11" s="9">
        <v>4</v>
      </c>
    </row>
    <row r="12" spans="1:8" ht="15.75">
      <c r="A12" s="4">
        <v>10</v>
      </c>
      <c r="B12" s="5" t="s">
        <v>18</v>
      </c>
      <c r="C12" s="9">
        <v>5</v>
      </c>
      <c r="D12" s="4">
        <v>5</v>
      </c>
      <c r="E12" s="9">
        <v>5</v>
      </c>
      <c r="F12" s="9">
        <v>5</v>
      </c>
      <c r="G12" s="9">
        <v>5</v>
      </c>
      <c r="H12" s="9">
        <v>5</v>
      </c>
    </row>
    <row r="13" spans="1:8" ht="15.75">
      <c r="A13" s="25" t="s">
        <v>139</v>
      </c>
      <c r="B13" s="26"/>
      <c r="C13" s="12">
        <f t="shared" ref="C13:H13" si="0">AVERAGE(C3:C12)</f>
        <v>3.8</v>
      </c>
      <c r="D13" s="12">
        <f t="shared" si="0"/>
        <v>3.7</v>
      </c>
      <c r="E13" s="12">
        <f t="shared" si="0"/>
        <v>3.8</v>
      </c>
      <c r="F13" s="12">
        <f t="shared" si="0"/>
        <v>3.8</v>
      </c>
      <c r="G13" s="12">
        <f t="shared" si="0"/>
        <v>3.8</v>
      </c>
      <c r="H13" s="12">
        <f t="shared" si="0"/>
        <v>3.8</v>
      </c>
    </row>
    <row r="14" spans="1:8" ht="15.75">
      <c r="A14" s="25" t="s">
        <v>5</v>
      </c>
      <c r="B14" s="26"/>
      <c r="C14" s="13">
        <f t="shared" ref="C14:H14" si="1">COUNTIF(C3:C12,"=5")</f>
        <v>2</v>
      </c>
      <c r="D14" s="13">
        <f t="shared" si="1"/>
        <v>2</v>
      </c>
      <c r="E14" s="13">
        <f t="shared" si="1"/>
        <v>2</v>
      </c>
      <c r="F14" s="13">
        <f t="shared" si="1"/>
        <v>2</v>
      </c>
      <c r="G14" s="13">
        <f t="shared" si="1"/>
        <v>2</v>
      </c>
      <c r="H14" s="13">
        <f t="shared" si="1"/>
        <v>2</v>
      </c>
    </row>
    <row r="15" spans="1:8" ht="15.75">
      <c r="A15" s="25" t="s">
        <v>6</v>
      </c>
      <c r="B15" s="26"/>
      <c r="C15" s="13">
        <f t="shared" ref="C15:H15" si="2">COUNTIF(C3:C12,"=4")</f>
        <v>4</v>
      </c>
      <c r="D15" s="13">
        <f t="shared" si="2"/>
        <v>3</v>
      </c>
      <c r="E15" s="13">
        <f t="shared" si="2"/>
        <v>4</v>
      </c>
      <c r="F15" s="13">
        <f t="shared" si="2"/>
        <v>4</v>
      </c>
      <c r="G15" s="13">
        <f t="shared" si="2"/>
        <v>4</v>
      </c>
      <c r="H15" s="13">
        <f t="shared" si="2"/>
        <v>4</v>
      </c>
    </row>
    <row r="16" spans="1:8" ht="15.75">
      <c r="A16" s="25" t="s">
        <v>7</v>
      </c>
      <c r="B16" s="26"/>
      <c r="C16" s="13">
        <f t="shared" ref="C16:H16" si="3">COUNTIF(C3:C12,"=3")</f>
        <v>4</v>
      </c>
      <c r="D16" s="13">
        <f t="shared" si="3"/>
        <v>5</v>
      </c>
      <c r="E16" s="13">
        <f t="shared" si="3"/>
        <v>4</v>
      </c>
      <c r="F16" s="13">
        <f t="shared" si="3"/>
        <v>4</v>
      </c>
      <c r="G16" s="13">
        <f t="shared" si="3"/>
        <v>4</v>
      </c>
      <c r="H16" s="13">
        <f t="shared" si="3"/>
        <v>4</v>
      </c>
    </row>
    <row r="17" spans="1:8" ht="15.75">
      <c r="A17" s="25" t="s">
        <v>8</v>
      </c>
      <c r="B17" s="26"/>
      <c r="C17" s="13">
        <f t="shared" ref="C17:H17" si="4">COUNTIF(C3:C12,"=2")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3">
        <f t="shared" si="4"/>
        <v>0</v>
      </c>
    </row>
    <row r="18" spans="1:8" ht="15.75">
      <c r="A18" s="25" t="s">
        <v>140</v>
      </c>
      <c r="B18" s="26"/>
      <c r="C18" s="14">
        <f>SUM(C14:C16)/22</f>
        <v>0.45454545454545453</v>
      </c>
      <c r="D18" s="14">
        <f>SUM(D14:D16)/22</f>
        <v>0.45454545454545453</v>
      </c>
      <c r="E18" s="14">
        <f t="shared" ref="E18:H18" si="5">SUM(E14:E16)/SUM(E14:E17)</f>
        <v>1</v>
      </c>
      <c r="F18" s="14">
        <f t="shared" si="5"/>
        <v>1</v>
      </c>
      <c r="G18" s="14">
        <f t="shared" si="5"/>
        <v>1</v>
      </c>
      <c r="H18" s="14">
        <f t="shared" si="5"/>
        <v>1</v>
      </c>
    </row>
    <row r="19" spans="1:8" ht="15.75">
      <c r="A19" s="25" t="s">
        <v>141</v>
      </c>
      <c r="B19" s="26"/>
      <c r="C19" s="15">
        <f t="shared" ref="C19:H19" si="6">SUM(C14:C15)/SUM(C14:C17)</f>
        <v>0.6</v>
      </c>
      <c r="D19" s="15">
        <f t="shared" si="6"/>
        <v>0.5</v>
      </c>
      <c r="E19" s="15">
        <f t="shared" si="6"/>
        <v>0.6</v>
      </c>
      <c r="F19" s="15">
        <f t="shared" si="6"/>
        <v>0.6</v>
      </c>
      <c r="G19" s="15">
        <f t="shared" si="6"/>
        <v>0.6</v>
      </c>
      <c r="H19" s="15">
        <f t="shared" si="6"/>
        <v>0.6</v>
      </c>
    </row>
    <row r="20" spans="1:8" ht="15.75">
      <c r="A20" s="24" t="s">
        <v>137</v>
      </c>
      <c r="B20" s="24"/>
      <c r="C20" s="17">
        <f>(C14*100+C15*64+C16*36+C17*14)/SUM(C14:C17)</f>
        <v>60</v>
      </c>
      <c r="D20" s="17">
        <f t="shared" ref="D20:H20" si="7">(D14*100+D15*64+D16*36+D17*14)/SUM(D14:D17)</f>
        <v>57.2</v>
      </c>
      <c r="E20" s="17">
        <f t="shared" si="7"/>
        <v>60</v>
      </c>
      <c r="F20" s="17">
        <f t="shared" si="7"/>
        <v>60</v>
      </c>
      <c r="G20" s="30">
        <f t="shared" si="7"/>
        <v>60</v>
      </c>
      <c r="H20" s="30">
        <f t="shared" si="7"/>
        <v>60</v>
      </c>
    </row>
    <row r="32" spans="1:8" ht="15" customHeight="1"/>
  </sheetData>
  <protectedRanges>
    <protectedRange sqref="C10:C12 E3:H12 C4:C5" name="Диапазон1_5" securityDescriptor="O:WDG:WDD:(A;;CC;;;WD)"/>
  </protectedRanges>
  <mergeCells count="8">
    <mergeCell ref="A20:B20"/>
    <mergeCell ref="A19:B19"/>
    <mergeCell ref="A13:B13"/>
    <mergeCell ref="A14:B14"/>
    <mergeCell ref="A15:B15"/>
    <mergeCell ref="A16:B16"/>
    <mergeCell ref="A17:B17"/>
    <mergeCell ref="A18:B18"/>
  </mergeCells>
  <phoneticPr fontId="0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F24"/>
  <sheetViews>
    <sheetView topLeftCell="A3" workbookViewId="0">
      <selection activeCell="F25" sqref="F25"/>
    </sheetView>
  </sheetViews>
  <sheetFormatPr defaultRowHeight="14.25"/>
  <cols>
    <col min="1" max="1" width="9.28515625" style="2" bestFit="1" customWidth="1"/>
    <col min="2" max="2" width="26" style="2" customWidth="1"/>
    <col min="3" max="3" width="12" style="2" customWidth="1"/>
    <col min="4" max="6" width="12.28515625" style="2" bestFit="1" customWidth="1"/>
    <col min="7" max="16384" width="9.140625" style="2"/>
  </cols>
  <sheetData>
    <row r="2" spans="1:6" ht="31.5">
      <c r="A2" s="8"/>
      <c r="B2" s="8"/>
      <c r="C2" s="8" t="s">
        <v>9</v>
      </c>
      <c r="D2" s="3" t="s">
        <v>87</v>
      </c>
      <c r="E2" s="3" t="s">
        <v>88</v>
      </c>
      <c r="F2" s="3" t="s">
        <v>4</v>
      </c>
    </row>
    <row r="3" spans="1:6" ht="15.75">
      <c r="A3" s="4">
        <v>1</v>
      </c>
      <c r="B3" s="5" t="s">
        <v>73</v>
      </c>
      <c r="C3" s="9">
        <v>3</v>
      </c>
      <c r="D3" s="9">
        <v>4</v>
      </c>
      <c r="E3" s="9">
        <v>4</v>
      </c>
      <c r="F3" s="9">
        <v>4</v>
      </c>
    </row>
    <row r="4" spans="1:6" ht="15.75">
      <c r="A4" s="4">
        <v>2</v>
      </c>
      <c r="B4" s="5" t="s">
        <v>74</v>
      </c>
      <c r="C4" s="9">
        <v>4</v>
      </c>
      <c r="D4" s="9">
        <v>4</v>
      </c>
      <c r="E4" s="9">
        <v>4</v>
      </c>
      <c r="F4" s="9">
        <v>4</v>
      </c>
    </row>
    <row r="5" spans="1:6" ht="15.75">
      <c r="A5" s="4">
        <v>3</v>
      </c>
      <c r="B5" s="5" t="s">
        <v>75</v>
      </c>
      <c r="C5" s="9">
        <v>4</v>
      </c>
      <c r="D5" s="9">
        <v>4</v>
      </c>
      <c r="E5" s="9">
        <v>4</v>
      </c>
      <c r="F5" s="9">
        <v>4</v>
      </c>
    </row>
    <row r="6" spans="1:6" ht="15.75">
      <c r="A6" s="4">
        <v>4</v>
      </c>
      <c r="B6" s="5" t="s">
        <v>76</v>
      </c>
      <c r="C6" s="9">
        <v>5</v>
      </c>
      <c r="D6" s="9">
        <v>5</v>
      </c>
      <c r="E6" s="9">
        <v>5</v>
      </c>
      <c r="F6" s="9">
        <v>5</v>
      </c>
    </row>
    <row r="7" spans="1:6" ht="15.75">
      <c r="A7" s="4">
        <v>5</v>
      </c>
      <c r="B7" s="5" t="s">
        <v>77</v>
      </c>
      <c r="C7" s="9">
        <v>3</v>
      </c>
      <c r="D7" s="9">
        <v>3</v>
      </c>
      <c r="E7" s="9">
        <v>3</v>
      </c>
      <c r="F7" s="9">
        <v>3</v>
      </c>
    </row>
    <row r="8" spans="1:6" ht="15.75">
      <c r="A8" s="4">
        <v>6</v>
      </c>
      <c r="B8" s="5" t="s">
        <v>78</v>
      </c>
      <c r="C8" s="9">
        <v>4</v>
      </c>
      <c r="D8" s="9">
        <v>4</v>
      </c>
      <c r="E8" s="9">
        <v>4</v>
      </c>
      <c r="F8" s="9">
        <v>4</v>
      </c>
    </row>
    <row r="9" spans="1:6" ht="15.75">
      <c r="A9" s="4">
        <v>7</v>
      </c>
      <c r="B9" s="5" t="s">
        <v>79</v>
      </c>
      <c r="C9" s="9">
        <v>4</v>
      </c>
      <c r="D9" s="9">
        <v>4</v>
      </c>
      <c r="E9" s="9">
        <v>4</v>
      </c>
      <c r="F9" s="9">
        <v>4</v>
      </c>
    </row>
    <row r="10" spans="1:6" ht="15.75">
      <c r="A10" s="4">
        <v>8</v>
      </c>
      <c r="B10" s="5" t="s">
        <v>80</v>
      </c>
      <c r="C10" s="9">
        <v>4</v>
      </c>
      <c r="D10" s="9">
        <v>4</v>
      </c>
      <c r="E10" s="9">
        <v>4</v>
      </c>
      <c r="F10" s="9">
        <v>4</v>
      </c>
    </row>
    <row r="11" spans="1:6" ht="15.75">
      <c r="A11" s="4">
        <v>9</v>
      </c>
      <c r="B11" s="5" t="s">
        <v>81</v>
      </c>
      <c r="C11" s="9">
        <v>3</v>
      </c>
      <c r="D11" s="9">
        <v>3</v>
      </c>
      <c r="E11" s="9">
        <v>3</v>
      </c>
      <c r="F11" s="9">
        <v>3</v>
      </c>
    </row>
    <row r="12" spans="1:6" ht="15.75">
      <c r="A12" s="4">
        <v>10</v>
      </c>
      <c r="B12" s="5" t="s">
        <v>82</v>
      </c>
      <c r="C12" s="9">
        <v>3</v>
      </c>
      <c r="D12" s="9">
        <v>3</v>
      </c>
      <c r="E12" s="9">
        <v>3</v>
      </c>
      <c r="F12" s="9">
        <v>3</v>
      </c>
    </row>
    <row r="13" spans="1:6" ht="15.75">
      <c r="A13" s="4">
        <v>11</v>
      </c>
      <c r="B13" s="5" t="s">
        <v>83</v>
      </c>
      <c r="C13" s="9">
        <v>4</v>
      </c>
      <c r="D13" s="9">
        <v>4</v>
      </c>
      <c r="E13" s="9">
        <v>4</v>
      </c>
      <c r="F13" s="9">
        <v>4</v>
      </c>
    </row>
    <row r="14" spans="1:6" ht="15.75">
      <c r="A14" s="4">
        <v>12</v>
      </c>
      <c r="B14" s="5" t="s">
        <v>84</v>
      </c>
      <c r="C14" s="9">
        <v>5</v>
      </c>
      <c r="D14" s="9">
        <v>5</v>
      </c>
      <c r="E14" s="9">
        <v>5</v>
      </c>
      <c r="F14" s="9">
        <v>5</v>
      </c>
    </row>
    <row r="15" spans="1:6" ht="15.75">
      <c r="A15" s="4">
        <v>13</v>
      </c>
      <c r="B15" s="5" t="s">
        <v>85</v>
      </c>
      <c r="C15" s="9">
        <v>4</v>
      </c>
      <c r="D15" s="9">
        <v>4</v>
      </c>
      <c r="E15" s="9">
        <v>4</v>
      </c>
      <c r="F15" s="9">
        <v>4</v>
      </c>
    </row>
    <row r="16" spans="1:6" ht="15.75">
      <c r="A16" s="4">
        <v>14</v>
      </c>
      <c r="B16" s="5" t="s">
        <v>86</v>
      </c>
      <c r="C16" s="9">
        <v>5</v>
      </c>
      <c r="D16" s="9">
        <v>5</v>
      </c>
      <c r="E16" s="9">
        <v>5</v>
      </c>
      <c r="F16" s="9">
        <v>5</v>
      </c>
    </row>
    <row r="17" spans="1:6" ht="15.75">
      <c r="A17" s="25" t="s">
        <v>139</v>
      </c>
      <c r="B17" s="26"/>
      <c r="C17" s="12">
        <f t="shared" ref="C17:F17" si="0">AVERAGE(C3:C16)</f>
        <v>3.9285714285714284</v>
      </c>
      <c r="D17" s="12">
        <f t="shared" si="0"/>
        <v>4</v>
      </c>
      <c r="E17" s="12">
        <f t="shared" si="0"/>
        <v>4</v>
      </c>
      <c r="F17" s="12">
        <f t="shared" si="0"/>
        <v>4</v>
      </c>
    </row>
    <row r="18" spans="1:6" ht="15.75">
      <c r="A18" s="25" t="s">
        <v>5</v>
      </c>
      <c r="B18" s="26"/>
      <c r="C18" s="13">
        <f t="shared" ref="C18:F18" si="1">COUNTIF(C3:C16,"=5")</f>
        <v>3</v>
      </c>
      <c r="D18" s="13">
        <f t="shared" si="1"/>
        <v>3</v>
      </c>
      <c r="E18" s="13">
        <f t="shared" si="1"/>
        <v>3</v>
      </c>
      <c r="F18" s="13">
        <f t="shared" si="1"/>
        <v>3</v>
      </c>
    </row>
    <row r="19" spans="1:6" ht="15.75">
      <c r="A19" s="25" t="s">
        <v>6</v>
      </c>
      <c r="B19" s="26"/>
      <c r="C19" s="13">
        <f t="shared" ref="C19:F19" si="2">COUNTIF(C3:C16,"=4")</f>
        <v>7</v>
      </c>
      <c r="D19" s="13">
        <f t="shared" si="2"/>
        <v>8</v>
      </c>
      <c r="E19" s="13">
        <f t="shared" si="2"/>
        <v>8</v>
      </c>
      <c r="F19" s="13">
        <f t="shared" si="2"/>
        <v>8</v>
      </c>
    </row>
    <row r="20" spans="1:6" ht="15.75">
      <c r="A20" s="25" t="s">
        <v>7</v>
      </c>
      <c r="B20" s="26"/>
      <c r="C20" s="13">
        <f t="shared" ref="C20:F20" si="3">COUNTIF(C3:C16,"=3")</f>
        <v>4</v>
      </c>
      <c r="D20" s="13">
        <f t="shared" si="3"/>
        <v>3</v>
      </c>
      <c r="E20" s="13">
        <f t="shared" si="3"/>
        <v>3</v>
      </c>
      <c r="F20" s="13">
        <f t="shared" si="3"/>
        <v>3</v>
      </c>
    </row>
    <row r="21" spans="1:6" ht="15.75">
      <c r="A21" s="25" t="s">
        <v>8</v>
      </c>
      <c r="B21" s="26"/>
      <c r="C21" s="13">
        <f t="shared" ref="C21:F21" si="4">COUNTIF(C3:C16,"=2")</f>
        <v>0</v>
      </c>
      <c r="D21" s="13">
        <f t="shared" si="4"/>
        <v>0</v>
      </c>
      <c r="E21" s="13">
        <f t="shared" si="4"/>
        <v>0</v>
      </c>
      <c r="F21" s="13">
        <f t="shared" si="4"/>
        <v>0</v>
      </c>
    </row>
    <row r="22" spans="1:6" ht="15.75">
      <c r="A22" s="29" t="s">
        <v>140</v>
      </c>
      <c r="B22" s="29"/>
      <c r="C22" s="14">
        <f t="shared" ref="C22:F22" si="5">SUM(C18:C20)/SUM(C18:C21)</f>
        <v>1</v>
      </c>
      <c r="D22" s="14">
        <f t="shared" si="5"/>
        <v>1</v>
      </c>
      <c r="E22" s="14">
        <f t="shared" si="5"/>
        <v>1</v>
      </c>
      <c r="F22" s="14">
        <f t="shared" si="5"/>
        <v>1</v>
      </c>
    </row>
    <row r="23" spans="1:6" ht="15.75">
      <c r="A23" s="29" t="s">
        <v>141</v>
      </c>
      <c r="B23" s="29"/>
      <c r="C23" s="15">
        <f t="shared" ref="C23:F23" si="6">SUM(C18:C19)/SUM(C18:C21)</f>
        <v>0.7142857142857143</v>
      </c>
      <c r="D23" s="15">
        <f t="shared" si="6"/>
        <v>0.7857142857142857</v>
      </c>
      <c r="E23" s="15">
        <f t="shared" si="6"/>
        <v>0.7857142857142857</v>
      </c>
      <c r="F23" s="15">
        <f t="shared" si="6"/>
        <v>0.7857142857142857</v>
      </c>
    </row>
    <row r="24" spans="1:6" ht="15" customHeight="1">
      <c r="A24" s="24" t="s">
        <v>137</v>
      </c>
      <c r="B24" s="24"/>
      <c r="C24" s="17">
        <f>(C18*100+C19*64+C20*36+C21*14)/SUM(C18:C21)</f>
        <v>63.714285714285715</v>
      </c>
      <c r="D24" s="17">
        <f t="shared" ref="D24:F24" si="7">(D18*100+D19*64+D20*36+D21*14)/SUM(D18:D21)</f>
        <v>65.714285714285708</v>
      </c>
      <c r="E24" s="30">
        <f t="shared" si="7"/>
        <v>65.714285714285708</v>
      </c>
      <c r="F24" s="30">
        <f t="shared" si="7"/>
        <v>65.714285714285708</v>
      </c>
    </row>
  </sheetData>
  <protectedRanges>
    <protectedRange sqref="C3:F16" name="Диапазон1_5" securityDescriptor="O:WDG:WDD:(A;;CC;;;WD)"/>
  </protectedRanges>
  <mergeCells count="8">
    <mergeCell ref="A24:B24"/>
    <mergeCell ref="A23:B23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5 класс (нем)</vt:lpstr>
      <vt:lpstr>6 класс (нем)</vt:lpstr>
      <vt:lpstr>2 класс</vt:lpstr>
      <vt:lpstr>3 класс</vt:lpstr>
      <vt:lpstr>4 класс</vt:lpstr>
      <vt:lpstr>6 класс </vt:lpstr>
      <vt:lpstr>8 класс</vt:lpstr>
      <vt:lpstr>9 класс</vt:lpstr>
      <vt:lpstr>10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2017-05-29T18:36:35Z</dcterms:modified>
</cp:coreProperties>
</file>